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queryTables/queryTable1.xml" ContentType="application/vnd.openxmlformats-officedocument.spreadsheetml.queryTable+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MarcovanBemmelenOple\Downloads\"/>
    </mc:Choice>
  </mc:AlternateContent>
  <xr:revisionPtr revIDLastSave="0" documentId="13_ncr:1_{6FFA3765-9392-4B0B-8220-1AB91BAA38FF}" xr6:coauthVersionLast="45" xr6:coauthVersionMax="45" xr10:uidLastSave="{00000000-0000-0000-0000-000000000000}"/>
  <bookViews>
    <workbookView xWindow="-120" yWindow="-120" windowWidth="29040" windowHeight="15840" xr2:uid="{3475B43A-4426-42B5-975E-161BBEFC6C08}"/>
  </bookViews>
  <sheets>
    <sheet name="Crypto" sheetId="9" r:id="rId1"/>
    <sheet name="Watchlist" sheetId="20" r:id="rId2"/>
    <sheet name="import_koersen" sheetId="19" r:id="rId3"/>
    <sheet name="Kopie_import" sheetId="16" r:id="rId4"/>
    <sheet name="Dollar2Euro" sheetId="21" r:id="rId5"/>
  </sheets>
  <definedNames>
    <definedName name="_xlnm._FilterDatabase" localSheetId="3" hidden="1">Kopie_import!$A$1:$C$151</definedName>
    <definedName name="Euro_koers">Dollar2Euro!$C$4</definedName>
    <definedName name="ExterneGegevens_1" localSheetId="2" hidden="1">import_koersen!$A$1:$I$151</definedName>
    <definedName name="ExterneGegevens_2" localSheetId="4" hidden="1">Dollar2Euro!$A$1:$C$6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9" l="1"/>
  <c r="E7" i="9"/>
  <c r="B3" i="16" l="1"/>
  <c r="C3" i="16" s="1"/>
  <c r="B4" i="16"/>
  <c r="C4" i="16" s="1"/>
  <c r="B5" i="16"/>
  <c r="C5" i="16" s="1"/>
  <c r="B6" i="16"/>
  <c r="C6" i="16" s="1"/>
  <c r="B7" i="16"/>
  <c r="C7" i="16" s="1"/>
  <c r="B8" i="16"/>
  <c r="C8" i="16" s="1"/>
  <c r="B9" i="16"/>
  <c r="C9" i="16" s="1"/>
  <c r="B10" i="16"/>
  <c r="C10" i="16" s="1"/>
  <c r="B11" i="16"/>
  <c r="C11" i="16" s="1"/>
  <c r="B12" i="16"/>
  <c r="C12" i="16" s="1"/>
  <c r="B13" i="16"/>
  <c r="C13" i="16" s="1"/>
  <c r="B14" i="16"/>
  <c r="C14" i="16" s="1"/>
  <c r="B15" i="16"/>
  <c r="C15" i="16" s="1"/>
  <c r="B16" i="16"/>
  <c r="C16" i="16" s="1"/>
  <c r="B17" i="16"/>
  <c r="C17" i="16" s="1"/>
  <c r="B18" i="16"/>
  <c r="C18" i="16" s="1"/>
  <c r="B19" i="16"/>
  <c r="C19" i="16" s="1"/>
  <c r="B20" i="16"/>
  <c r="C20" i="16" s="1"/>
  <c r="B21" i="16"/>
  <c r="C21" i="16" s="1"/>
  <c r="B22" i="16"/>
  <c r="C22" i="16" s="1"/>
  <c r="B23" i="16"/>
  <c r="C23" i="16" s="1"/>
  <c r="B24" i="16"/>
  <c r="C24" i="16" s="1"/>
  <c r="B25" i="16"/>
  <c r="C25" i="16" s="1"/>
  <c r="B26" i="16"/>
  <c r="C26" i="16" s="1"/>
  <c r="B27" i="16"/>
  <c r="C27" i="16" s="1"/>
  <c r="B28" i="16"/>
  <c r="C28" i="16" s="1"/>
  <c r="B29" i="16"/>
  <c r="C29" i="16" s="1"/>
  <c r="B30" i="16"/>
  <c r="C30" i="16" s="1"/>
  <c r="B31" i="16"/>
  <c r="C31" i="16" s="1"/>
  <c r="B32" i="16"/>
  <c r="C32" i="16" s="1"/>
  <c r="B33" i="16"/>
  <c r="C33" i="16" s="1"/>
  <c r="B34" i="16"/>
  <c r="C34" i="16" s="1"/>
  <c r="B35" i="16"/>
  <c r="C35" i="16" s="1"/>
  <c r="B36" i="16"/>
  <c r="C36" i="16" s="1"/>
  <c r="B37" i="16"/>
  <c r="C37" i="16" s="1"/>
  <c r="B38" i="16"/>
  <c r="C38" i="16" s="1"/>
  <c r="B39" i="16"/>
  <c r="C39" i="16" s="1"/>
  <c r="B40" i="16"/>
  <c r="C40" i="16" s="1"/>
  <c r="B41" i="16"/>
  <c r="C41" i="16" s="1"/>
  <c r="B42" i="16"/>
  <c r="C42" i="16" s="1"/>
  <c r="B43" i="16"/>
  <c r="C43" i="16" s="1"/>
  <c r="B44" i="16"/>
  <c r="C44" i="16" s="1"/>
  <c r="B45" i="16"/>
  <c r="C45" i="16" s="1"/>
  <c r="B46" i="16"/>
  <c r="C46" i="16" s="1"/>
  <c r="B47" i="16"/>
  <c r="C47" i="16" s="1"/>
  <c r="B48" i="16"/>
  <c r="C48" i="16" s="1"/>
  <c r="B49" i="16"/>
  <c r="C49" i="16" s="1"/>
  <c r="B50" i="16"/>
  <c r="C50" i="16" s="1"/>
  <c r="B51" i="16"/>
  <c r="C51" i="16" s="1"/>
  <c r="B52" i="16"/>
  <c r="C52" i="16" s="1"/>
  <c r="B53" i="16"/>
  <c r="C53" i="16" s="1"/>
  <c r="B54" i="16"/>
  <c r="C54" i="16" s="1"/>
  <c r="B55" i="16"/>
  <c r="C55" i="16" s="1"/>
  <c r="B56" i="16"/>
  <c r="C56" i="16" s="1"/>
  <c r="B57" i="16"/>
  <c r="C57" i="16" s="1"/>
  <c r="B58" i="16"/>
  <c r="C58" i="16" s="1"/>
  <c r="B59" i="16"/>
  <c r="C59" i="16" s="1"/>
  <c r="B60" i="16"/>
  <c r="C60" i="16" s="1"/>
  <c r="B61" i="16"/>
  <c r="C61" i="16" s="1"/>
  <c r="B62" i="16"/>
  <c r="C62" i="16" s="1"/>
  <c r="B63" i="16"/>
  <c r="C63" i="16" s="1"/>
  <c r="B64" i="16"/>
  <c r="C64" i="16" s="1"/>
  <c r="B65" i="16"/>
  <c r="C65" i="16" s="1"/>
  <c r="B66" i="16"/>
  <c r="C66" i="16" s="1"/>
  <c r="B67" i="16"/>
  <c r="C67" i="16" s="1"/>
  <c r="B68" i="16"/>
  <c r="C68" i="16" s="1"/>
  <c r="B69" i="16"/>
  <c r="C69" i="16" s="1"/>
  <c r="B70" i="16"/>
  <c r="C70" i="16" s="1"/>
  <c r="B71" i="16"/>
  <c r="C71" i="16" s="1"/>
  <c r="B72" i="16"/>
  <c r="C72" i="16" s="1"/>
  <c r="B73" i="16"/>
  <c r="C73" i="16" s="1"/>
  <c r="B74" i="16"/>
  <c r="C74" i="16" s="1"/>
  <c r="B75" i="16"/>
  <c r="C75" i="16" s="1"/>
  <c r="B76" i="16"/>
  <c r="C76" i="16" s="1"/>
  <c r="B77" i="16"/>
  <c r="C77" i="16" s="1"/>
  <c r="B78" i="16"/>
  <c r="C78" i="16" s="1"/>
  <c r="B79" i="16"/>
  <c r="C79" i="16" s="1"/>
  <c r="B80" i="16"/>
  <c r="C80" i="16" s="1"/>
  <c r="B81" i="16"/>
  <c r="C81" i="16" s="1"/>
  <c r="B82" i="16"/>
  <c r="C82" i="16" s="1"/>
  <c r="B83" i="16"/>
  <c r="C83" i="16" s="1"/>
  <c r="B84" i="16"/>
  <c r="C84" i="16" s="1"/>
  <c r="B85" i="16"/>
  <c r="C85" i="16" s="1"/>
  <c r="B86" i="16"/>
  <c r="C86" i="16" s="1"/>
  <c r="B87" i="16"/>
  <c r="C87" i="16" s="1"/>
  <c r="B88" i="16"/>
  <c r="C88" i="16" s="1"/>
  <c r="B89" i="16"/>
  <c r="C89" i="16" s="1"/>
  <c r="B90" i="16"/>
  <c r="C90" i="16" s="1"/>
  <c r="B91" i="16"/>
  <c r="C91" i="16" s="1"/>
  <c r="B92" i="16"/>
  <c r="C92" i="16" s="1"/>
  <c r="B93" i="16"/>
  <c r="C93" i="16" s="1"/>
  <c r="B94" i="16"/>
  <c r="C94" i="16" s="1"/>
  <c r="B95" i="16"/>
  <c r="C95" i="16" s="1"/>
  <c r="B96" i="16"/>
  <c r="C96" i="16" s="1"/>
  <c r="B97" i="16"/>
  <c r="C97" i="16" s="1"/>
  <c r="B98" i="16"/>
  <c r="C98" i="16" s="1"/>
  <c r="B99" i="16"/>
  <c r="C99" i="16" s="1"/>
  <c r="B100" i="16"/>
  <c r="C100" i="16" s="1"/>
  <c r="B101" i="16"/>
  <c r="C101" i="16" s="1"/>
  <c r="B102" i="16"/>
  <c r="C102" i="16" s="1"/>
  <c r="B103" i="16"/>
  <c r="C103" i="16" s="1"/>
  <c r="B104" i="16"/>
  <c r="C104" i="16" s="1"/>
  <c r="B105" i="16"/>
  <c r="C105" i="16" s="1"/>
  <c r="B106" i="16"/>
  <c r="C106" i="16" s="1"/>
  <c r="B107" i="16"/>
  <c r="C107" i="16" s="1"/>
  <c r="B108" i="16"/>
  <c r="C108" i="16" s="1"/>
  <c r="B109" i="16"/>
  <c r="C109" i="16" s="1"/>
  <c r="B110" i="16"/>
  <c r="C110" i="16" s="1"/>
  <c r="B111" i="16"/>
  <c r="C111" i="16" s="1"/>
  <c r="B112" i="16"/>
  <c r="C112" i="16" s="1"/>
  <c r="B113" i="16"/>
  <c r="C113" i="16" s="1"/>
  <c r="B114" i="16"/>
  <c r="C114" i="16" s="1"/>
  <c r="B115" i="16"/>
  <c r="C115" i="16" s="1"/>
  <c r="B116" i="16"/>
  <c r="C116" i="16" s="1"/>
  <c r="B117" i="16"/>
  <c r="C117" i="16" s="1"/>
  <c r="B118" i="16"/>
  <c r="C118" i="16" s="1"/>
  <c r="B119" i="16"/>
  <c r="C119" i="16" s="1"/>
  <c r="B120" i="16"/>
  <c r="C120" i="16" s="1"/>
  <c r="B121" i="16"/>
  <c r="C121" i="16" s="1"/>
  <c r="B122" i="16"/>
  <c r="C122" i="16" s="1"/>
  <c r="B123" i="16"/>
  <c r="C123" i="16" s="1"/>
  <c r="B124" i="16"/>
  <c r="C124" i="16" s="1"/>
  <c r="B125" i="16"/>
  <c r="C125" i="16" s="1"/>
  <c r="B126" i="16"/>
  <c r="C126" i="16" s="1"/>
  <c r="B127" i="16"/>
  <c r="C127" i="16" s="1"/>
  <c r="B128" i="16"/>
  <c r="C128" i="16" s="1"/>
  <c r="B129" i="16"/>
  <c r="C129" i="16" s="1"/>
  <c r="B130" i="16"/>
  <c r="C130" i="16" s="1"/>
  <c r="B131" i="16"/>
  <c r="C131" i="16" s="1"/>
  <c r="B132" i="16"/>
  <c r="C132" i="16" s="1"/>
  <c r="B133" i="16"/>
  <c r="C133" i="16" s="1"/>
  <c r="B134" i="16"/>
  <c r="C134" i="16" s="1"/>
  <c r="B135" i="16"/>
  <c r="C135" i="16" s="1"/>
  <c r="B136" i="16"/>
  <c r="C136" i="16" s="1"/>
  <c r="B137" i="16"/>
  <c r="C137" i="16" s="1"/>
  <c r="B138" i="16"/>
  <c r="C138" i="16" s="1"/>
  <c r="B139" i="16"/>
  <c r="C139" i="16" s="1"/>
  <c r="B140" i="16"/>
  <c r="C140" i="16" s="1"/>
  <c r="B141" i="16"/>
  <c r="C141" i="16" s="1"/>
  <c r="B142" i="16"/>
  <c r="C142" i="16" s="1"/>
  <c r="B143" i="16"/>
  <c r="C143" i="16" s="1"/>
  <c r="B144" i="16"/>
  <c r="C144" i="16" s="1"/>
  <c r="B145" i="16"/>
  <c r="C145" i="16" s="1"/>
  <c r="B146" i="16"/>
  <c r="C146" i="16" s="1"/>
  <c r="B147" i="16"/>
  <c r="C147" i="16" s="1"/>
  <c r="B148" i="16"/>
  <c r="C148" i="16" s="1"/>
  <c r="B149" i="16"/>
  <c r="C149" i="16" s="1"/>
  <c r="B150" i="16"/>
  <c r="C150" i="16" s="1"/>
  <c r="B151" i="16"/>
  <c r="C151" i="16" s="1"/>
  <c r="B2" i="16"/>
  <c r="C2" i="16" s="1"/>
  <c r="A3" i="16"/>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2" i="16"/>
  <c r="F7" i="9" l="1"/>
  <c r="C16" i="20"/>
  <c r="B16" i="20"/>
  <c r="B15" i="20"/>
  <c r="D15" i="20" s="1"/>
  <c r="E15" i="20" s="1"/>
  <c r="B13" i="20"/>
  <c r="D13" i="20" s="1"/>
  <c r="E13" i="20" s="1"/>
  <c r="B14" i="20"/>
  <c r="D14" i="20" s="1"/>
  <c r="E14" i="20" s="1"/>
  <c r="B12" i="20"/>
  <c r="D12" i="20" s="1"/>
  <c r="E12" i="20" s="1"/>
  <c r="B11" i="20"/>
  <c r="D11" i="20" s="1"/>
  <c r="E11" i="20" s="1"/>
  <c r="B9" i="20"/>
  <c r="D9" i="20" s="1"/>
  <c r="E9" i="20" s="1"/>
  <c r="B7" i="20"/>
  <c r="D7" i="20" s="1"/>
  <c r="E7" i="20" s="1"/>
  <c r="B8" i="20"/>
  <c r="D8" i="20" s="1"/>
  <c r="E8" i="20" s="1"/>
  <c r="B10" i="20"/>
  <c r="D10" i="20" s="1"/>
  <c r="E10" i="20" s="1"/>
  <c r="B6" i="20"/>
  <c r="D6" i="20" s="1"/>
  <c r="E6" i="20" s="1"/>
  <c r="B5" i="20"/>
  <c r="D5" i="20" s="1"/>
  <c r="E5" i="20" s="1"/>
  <c r="B3" i="20"/>
  <c r="D3" i="20" s="1"/>
  <c r="E3" i="20" s="1"/>
  <c r="B2" i="20"/>
  <c r="D2" i="20" s="1"/>
  <c r="E2" i="20" s="1"/>
  <c r="B4" i="20"/>
  <c r="D4" i="20" s="1"/>
  <c r="E4" i="20" s="1"/>
  <c r="F3" i="9"/>
  <c r="F5" i="9"/>
  <c r="F2" i="9"/>
  <c r="F6" i="9"/>
  <c r="F4" i="9"/>
  <c r="G7" i="9" l="1"/>
  <c r="H7" i="9"/>
  <c r="D16" i="20"/>
  <c r="E16" i="20" s="1"/>
  <c r="E3" i="9"/>
  <c r="I7" i="9" l="1"/>
  <c r="J7" i="9"/>
  <c r="E4" i="9"/>
  <c r="E2" i="9"/>
  <c r="E8" i="9" s="1"/>
  <c r="E6" i="9"/>
  <c r="E5" i="9"/>
  <c r="H2" i="9" l="1"/>
  <c r="I2" i="9" l="1"/>
  <c r="G4" i="9"/>
  <c r="G6" i="9" l="1"/>
  <c r="G3" i="9" l="1"/>
  <c r="H4" i="9" l="1"/>
  <c r="J4" i="9" l="1"/>
  <c r="I4" i="9"/>
  <c r="G5" i="9" l="1"/>
  <c r="G2" i="9"/>
  <c r="G8" i="9" s="1"/>
  <c r="H3" i="9"/>
  <c r="J3" i="9" l="1"/>
  <c r="I3" i="9"/>
  <c r="H6" i="9" l="1"/>
  <c r="H5" i="9"/>
  <c r="H8" i="9" s="1"/>
  <c r="J6" i="9" l="1"/>
  <c r="I6" i="9"/>
  <c r="I5" i="9"/>
  <c r="I8" i="9" s="1"/>
  <c r="J5" i="9"/>
  <c r="J2" i="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ABEFEC2-89E9-4357-A61C-FBBF3C4E4B46}" keepAlive="1" name="Query - Document" description="Verbinding maken met de query Document in de werkmap." type="5" refreshedVersion="6" background="1">
    <dbPr connection="Provider=Microsoft.Mashup.OleDb.1;Data Source=$Workbook$;Location=Document;Extended Properties=&quot;&quot;" command="SELECT * FROM [Document]"/>
  </connection>
  <connection id="2" xr16:uid="{0923D7EF-FA8D-4A95-BADD-EA0B3AD895F6}" keepAlive="1" name="Query - Table 0 (2)" description="Verbinding maken met de query Table 0 (2) in de werkmap." type="5" refreshedVersion="6" background="1" saveData="1">
    <dbPr connection="Provider=Microsoft.Mashup.OleDb.1;Data Source=$Workbook$;Location=&quot;Table 0 (2)&quot;;Extended Properties=&quot;&quot;" command="SELECT * FROM [Table 0 (2)]"/>
  </connection>
  <connection id="3" xr16:uid="{0A30AED0-AD1C-4B52-A364-C55121D28955}" keepAlive="1" interval="5" name="Query - Table 0 (3)" description="Verbinding maken met de query Table 0 (3) in de werkmap." type="5" refreshedVersion="6" background="1" refreshOnLoad="1" saveData="1">
    <dbPr connection="Provider=Microsoft.Mashup.OleDb.1;Data Source=$Workbook$;Location=Table 0 (3);Extended Properties=&quot;&quot;" command="SELECT * FROM [Table 0 (3)]"/>
  </connection>
  <connection id="4" xr16:uid="{82E29743-775F-4F25-A4D8-EBD9E5223CC9}" keepAlive="1" name="Query - Wisselkoers Amerikaanse Dollar (USD)" description="Verbinding maken met de query Wisselkoers Amerikaanse Dollar (USD) in de werkmap." type="5" refreshedVersion="6" background="1" saveData="1">
    <dbPr connection="Provider=Microsoft.Mashup.OleDb.1;Data Source=$Workbook$;Location=Wisselkoers Amerikaanse Dollar (USD);Extended Properties=&quot;&quot;" command="SELECT * FROM [Wisselkoers Amerikaanse Dollar (USD)]"/>
  </connection>
</connections>
</file>

<file path=xl/sharedStrings.xml><?xml version="1.0" encoding="utf-8"?>
<sst xmlns="http://schemas.openxmlformats.org/spreadsheetml/2006/main" count="1107" uniqueCount="836">
  <si>
    <t>Naam</t>
  </si>
  <si>
    <t>Column1</t>
  </si>
  <si>
    <t>Column2</t>
  </si>
  <si>
    <t>Column3</t>
  </si>
  <si>
    <t>Column4</t>
  </si>
  <si>
    <t>Column5</t>
  </si>
  <si>
    <t/>
  </si>
  <si>
    <t>Procentueel</t>
  </si>
  <si>
    <t>winst</t>
  </si>
  <si>
    <t>Koers</t>
  </si>
  <si>
    <t>Euro</t>
  </si>
  <si>
    <t>waarde</t>
  </si>
  <si>
    <t>XRP</t>
  </si>
  <si>
    <t>UNISWAP</t>
  </si>
  <si>
    <t>Bitcoin</t>
  </si>
  <si>
    <t>Ethereum</t>
  </si>
  <si>
    <t>Tether</t>
  </si>
  <si>
    <t>Polkadot</t>
  </si>
  <si>
    <t>Cardano</t>
  </si>
  <si>
    <t>Litecoin</t>
  </si>
  <si>
    <t>Bitcoin Cash</t>
  </si>
  <si>
    <t>Binance Coin</t>
  </si>
  <si>
    <t>Stellar</t>
  </si>
  <si>
    <t>USD Coin</t>
  </si>
  <si>
    <t>Uniswap</t>
  </si>
  <si>
    <t>Wrapped Bitcoin</t>
  </si>
  <si>
    <t>Aave</t>
  </si>
  <si>
    <t>Bitcoin SV</t>
  </si>
  <si>
    <t>EOS</t>
  </si>
  <si>
    <t>Monero</t>
  </si>
  <si>
    <t>Tezos</t>
  </si>
  <si>
    <t>TRON</t>
  </si>
  <si>
    <t>VeChain</t>
  </si>
  <si>
    <t>Cosmos</t>
  </si>
  <si>
    <t>Dai</t>
  </si>
  <si>
    <t>NEO</t>
  </si>
  <si>
    <t>Crypto.com Coin</t>
  </si>
  <si>
    <t>Dogecoin</t>
  </si>
  <si>
    <t>Maker</t>
  </si>
  <si>
    <t>UNUS SED LEO</t>
  </si>
  <si>
    <t>IOTA</t>
  </si>
  <si>
    <t>Celsius</t>
  </si>
  <si>
    <t>Huobi Token</t>
  </si>
  <si>
    <t>Compound</t>
  </si>
  <si>
    <t>Filecoin</t>
  </si>
  <si>
    <t>Dash</t>
  </si>
  <si>
    <t>Elrond</t>
  </si>
  <si>
    <t>Revain</t>
  </si>
  <si>
    <t>SushiSwap</t>
  </si>
  <si>
    <t>Avalanche</t>
  </si>
  <si>
    <t>Kusama</t>
  </si>
  <si>
    <t>FTX Token</t>
  </si>
  <si>
    <t>Zcash</t>
  </si>
  <si>
    <t>yearn.finance</t>
  </si>
  <si>
    <t>Ethereum Classic</t>
  </si>
  <si>
    <t>Zilliqa</t>
  </si>
  <si>
    <t>Decred</t>
  </si>
  <si>
    <t>LUNA</t>
  </si>
  <si>
    <t>Algorand</t>
  </si>
  <si>
    <t>Waves</t>
  </si>
  <si>
    <t>Hedera Hashgraph</t>
  </si>
  <si>
    <t>NEAR Protocol</t>
  </si>
  <si>
    <t>UMA</t>
  </si>
  <si>
    <t>Celo</t>
  </si>
  <si>
    <t>HedgeTrade</t>
  </si>
  <si>
    <t>Ren</t>
  </si>
  <si>
    <t>Loopring</t>
  </si>
  <si>
    <t>SwissBorg</t>
  </si>
  <si>
    <t>ICON</t>
  </si>
  <si>
    <t>Basic Attention Token</t>
  </si>
  <si>
    <t>Ontology</t>
  </si>
  <si>
    <t>THORChain</t>
  </si>
  <si>
    <t>0x</t>
  </si>
  <si>
    <t>Nano</t>
  </si>
  <si>
    <t>Nexo</t>
  </si>
  <si>
    <t>Curve DAO Token</t>
  </si>
  <si>
    <t>Horizen</t>
  </si>
  <si>
    <t>TrueUSD</t>
  </si>
  <si>
    <t>BitTorrent</t>
  </si>
  <si>
    <t>Reserve Rights</t>
  </si>
  <si>
    <t>DigiByte</t>
  </si>
  <si>
    <t>OKB</t>
  </si>
  <si>
    <t>Qtum</t>
  </si>
  <si>
    <t>Enjin Coin</t>
  </si>
  <si>
    <t>Quant</t>
  </si>
  <si>
    <t>Alpha Finance Lab</t>
  </si>
  <si>
    <t>Kyber Network</t>
  </si>
  <si>
    <t>TerraUSD</t>
  </si>
  <si>
    <t>Ocean Protocol</t>
  </si>
  <si>
    <t>Decentraland</t>
  </si>
  <si>
    <t>Fantom</t>
  </si>
  <si>
    <t>Siacoin</t>
  </si>
  <si>
    <t>Bancor</t>
  </si>
  <si>
    <t>Bitcoin BEP2</t>
  </si>
  <si>
    <t>Matic Network</t>
  </si>
  <si>
    <t>Verge</t>
  </si>
  <si>
    <t>Arweave</t>
  </si>
  <si>
    <t>Band Protocol</t>
  </si>
  <si>
    <t>Augur</t>
  </si>
  <si>
    <t>Bitcoin Gold</t>
  </si>
  <si>
    <t>Helium</t>
  </si>
  <si>
    <t>Lisk</t>
  </si>
  <si>
    <t>Theta Fuel</t>
  </si>
  <si>
    <t>Status</t>
  </si>
  <si>
    <t>MaidSafeCoin</t>
  </si>
  <si>
    <t>Balancer</t>
  </si>
  <si>
    <t>Nervos Network</t>
  </si>
  <si>
    <t>Ravencoin</t>
  </si>
  <si>
    <t>Golem</t>
  </si>
  <si>
    <t>IoTeX</t>
  </si>
  <si>
    <t>Holo</t>
  </si>
  <si>
    <t>Chiliz</t>
  </si>
  <si>
    <t>Civic</t>
  </si>
  <si>
    <t>Pundi X</t>
  </si>
  <si>
    <t>Ankr</t>
  </si>
  <si>
    <t>Venus</t>
  </si>
  <si>
    <t>Fetch.ai</t>
  </si>
  <si>
    <t>Harmony</t>
  </si>
  <si>
    <t>Polymath</t>
  </si>
  <si>
    <t>Datum gekocht</t>
  </si>
  <si>
    <t>Investering</t>
  </si>
  <si>
    <t>aantal</t>
  </si>
  <si>
    <t>Waarde gekocht</t>
  </si>
  <si>
    <t>Column6</t>
  </si>
  <si>
    <t>Column7</t>
  </si>
  <si>
    <t>Column8</t>
  </si>
  <si>
    <t>Column9</t>
  </si>
  <si>
    <t>21.000M</t>
  </si>
  <si>
    <t>31.948B</t>
  </si>
  <si>
    <t>45.000B</t>
  </si>
  <si>
    <t>154.533M</t>
  </si>
  <si>
    <t>170.533M</t>
  </si>
  <si>
    <t>45.404B</t>
  </si>
  <si>
    <t>100.000B</t>
  </si>
  <si>
    <t>84.000M</t>
  </si>
  <si>
    <t>ChainLink</t>
  </si>
  <si>
    <t>1.000B</t>
  </si>
  <si>
    <t>50.002B</t>
  </si>
  <si>
    <t>16.000M</t>
  </si>
  <si>
    <t>Theta Token</t>
  </si>
  <si>
    <t>24.144B</t>
  </si>
  <si>
    <t>40.400B</t>
  </si>
  <si>
    <t>71.660B</t>
  </si>
  <si>
    <t>100.851B</t>
  </si>
  <si>
    <t>1.028B</t>
  </si>
  <si>
    <t>S _x000D_
Silverway</t>
  </si>
  <si>
    <t>150.010M</t>
  </si>
  <si>
    <t>Sola Token</t>
  </si>
  <si>
    <t>488.631M</t>
  </si>
  <si>
    <t>2.780B</t>
  </si>
  <si>
    <t>64.316B</t>
  </si>
  <si>
    <t>86.713B</t>
  </si>
  <si>
    <t>186.867M</t>
  </si>
  <si>
    <t>500.000M</t>
  </si>
  <si>
    <t>Creditcoin</t>
  </si>
  <si>
    <t>564.971M</t>
  </si>
  <si>
    <t>2.000B</t>
  </si>
  <si>
    <t>94.347M</t>
  </si>
  <si>
    <t>345.219M</t>
  </si>
  <si>
    <t>70.539M</t>
  </si>
  <si>
    <t>100.000M</t>
  </si>
  <si>
    <t>31.416M</t>
  </si>
  <si>
    <t>Synthetix Network Token</t>
  </si>
  <si>
    <t>114.842M</t>
  </si>
  <si>
    <t>212.424M</t>
  </si>
  <si>
    <t>10.000B</t>
  </si>
  <si>
    <t>G _x000D_
Global Rental Token</t>
  </si>
  <si>
    <t>1.246B</t>
  </si>
  <si>
    <t>127.244M</t>
  </si>
  <si>
    <t>250.000M</t>
  </si>
  <si>
    <t>10.000M</t>
  </si>
  <si>
    <t>18.900M</t>
  </si>
  <si>
    <t>B _x000D_
Bridge Oracle</t>
  </si>
  <si>
    <t>8.002B</t>
  </si>
  <si>
    <t>995.239K</t>
  </si>
  <si>
    <t>1.006M</t>
  </si>
  <si>
    <t>720.000M</t>
  </si>
  <si>
    <t>8.470M</t>
  </si>
  <si>
    <t>9.651M</t>
  </si>
  <si>
    <t>999.499M</t>
  </si>
  <si>
    <t>HEX</t>
  </si>
  <si>
    <t>173.411B</t>
  </si>
  <si>
    <t>175.453B</t>
  </si>
  <si>
    <t>C _x000D_
PancakeSwap</t>
  </si>
  <si>
    <t>WhiteCoin</t>
  </si>
  <si>
    <t>712.273M</t>
  </si>
  <si>
    <t>21.000B</t>
  </si>
  <si>
    <t>116.313M</t>
  </si>
  <si>
    <t>210.700M</t>
  </si>
  <si>
    <t>238.276M</t>
  </si>
  <si>
    <t>DeFiChain</t>
  </si>
  <si>
    <t>1.200B</t>
  </si>
  <si>
    <t>2.545B</t>
  </si>
  <si>
    <t>3.175B</t>
  </si>
  <si>
    <t>29.501K</t>
  </si>
  <si>
    <t>560.000M</t>
  </si>
  <si>
    <t>990.000B</t>
  </si>
  <si>
    <t>50.000B</t>
  </si>
  <si>
    <t>36.635K</t>
  </si>
  <si>
    <t>36.666K</t>
  </si>
  <si>
    <t>101.173M</t>
  </si>
  <si>
    <t>800.460M</t>
  </si>
  <si>
    <t>834.314M</t>
  </si>
  <si>
    <t>238.864M</t>
  </si>
  <si>
    <t>695.658M</t>
  </si>
  <si>
    <t>996.163M</t>
  </si>
  <si>
    <t>1.500B</t>
  </si>
  <si>
    <t>60.000M</t>
  </si>
  <si>
    <t>300.000M</t>
  </si>
  <si>
    <t>85.061B</t>
  </si>
  <si>
    <t>F _x000D_
Flow (Dapper Labs)</t>
  </si>
  <si>
    <t>1.338B</t>
  </si>
  <si>
    <t>R _x000D_
renBTC</t>
  </si>
  <si>
    <t>13.698K</t>
  </si>
  <si>
    <t>807.933M</t>
  </si>
  <si>
    <t>IOStoken</t>
  </si>
  <si>
    <t>16.374B</t>
  </si>
  <si>
    <t>22.306B</t>
  </si>
  <si>
    <t>Blockstack</t>
  </si>
  <si>
    <t>739.782M</t>
  </si>
  <si>
    <t>1.818B</t>
  </si>
  <si>
    <t>184.448M</t>
  </si>
  <si>
    <t>133.248M</t>
  </si>
  <si>
    <t>1.221B</t>
  </si>
  <si>
    <t>1.375B</t>
  </si>
  <si>
    <t>Paxos Standard Token</t>
  </si>
  <si>
    <t>OmiseGO</t>
  </si>
  <si>
    <t>140.245M</t>
  </si>
  <si>
    <t>8.889B</t>
  </si>
  <si>
    <t>2.195B</t>
  </si>
  <si>
    <t>1 _x000D_
1inch</t>
  </si>
  <si>
    <t>107.822M</t>
  </si>
  <si>
    <t>3.303B</t>
  </si>
  <si>
    <t>17.514M</t>
  </si>
  <si>
    <t>33.395M</t>
  </si>
  <si>
    <t>66.000M</t>
  </si>
  <si>
    <t>258.527B</t>
  </si>
  <si>
    <t>177.619B</t>
  </si>
  <si>
    <t>419.027M</t>
  </si>
  <si>
    <t>1.410B</t>
  </si>
  <si>
    <t>D _x000D_
DODO</t>
  </si>
  <si>
    <t>X _x000D_
XinFin Network</t>
  </si>
  <si>
    <t>R _x000D_
Reef</t>
  </si>
  <si>
    <t>11.269B</t>
  </si>
  <si>
    <t>20.000B</t>
  </si>
  <si>
    <t>B _x000D_
Badger DAO</t>
  </si>
  <si>
    <t>30.000M</t>
  </si>
  <si>
    <t>12.073M</t>
  </si>
  <si>
    <t>14.612M</t>
  </si>
  <si>
    <t>226.000M</t>
  </si>
  <si>
    <t>348.731M</t>
  </si>
  <si>
    <t>Bitpanda Ecosystem Token</t>
  </si>
  <si>
    <t>417.349M</t>
  </si>
  <si>
    <t>883.626M</t>
  </si>
  <si>
    <t>Orion Protocol</t>
  </si>
  <si>
    <t>20.530M</t>
  </si>
  <si>
    <t>174.136M</t>
  </si>
  <si>
    <t>11.000M</t>
  </si>
  <si>
    <t>16.555B</t>
  </si>
  <si>
    <t>223.000M</t>
  </si>
  <si>
    <t>3.470B</t>
  </si>
  <si>
    <t>6.805B</t>
  </si>
  <si>
    <t>P _x000D_
Polkastarter</t>
  </si>
  <si>
    <t>9.644B</t>
  </si>
  <si>
    <t>20.494M</t>
  </si>
  <si>
    <t>12.600B</t>
  </si>
  <si>
    <t>6.944M</t>
  </si>
  <si>
    <t>670.000M</t>
  </si>
  <si>
    <t>The Sandbox</t>
  </si>
  <si>
    <t>3.000B</t>
  </si>
  <si>
    <t>Kava</t>
  </si>
  <si>
    <t>58.524M</t>
  </si>
  <si>
    <t>746.114M</t>
  </si>
  <si>
    <t>1.153B</t>
  </si>
  <si>
    <t>S _x000D_
SafePal</t>
  </si>
  <si>
    <t>108.167M</t>
  </si>
  <si>
    <t>452.552M</t>
  </si>
  <si>
    <t>Koers in dollars</t>
  </si>
  <si>
    <t>Koers in EURO</t>
  </si>
  <si>
    <t>Koers EURO</t>
  </si>
  <si>
    <t>bancor</t>
  </si>
  <si>
    <t>Theta token</t>
  </si>
  <si>
    <t>xrp</t>
  </si>
  <si>
    <t>uniswap</t>
  </si>
  <si>
    <t>sushiswap</t>
  </si>
  <si>
    <t>Vorige koers</t>
  </si>
  <si>
    <t>Verschil</t>
  </si>
  <si>
    <t>Procent verschil</t>
  </si>
  <si>
    <t>Vechain</t>
  </si>
  <si>
    <t>kyber network</t>
  </si>
  <si>
    <t>4.742B</t>
  </si>
  <si>
    <t>411.510M</t>
  </si>
  <si>
    <t>57.415M</t>
  </si>
  <si>
    <t>56.167M</t>
  </si>
  <si>
    <t>760.407M</t>
  </si>
  <si>
    <t>1.574B</t>
  </si>
  <si>
    <t>235.950B</t>
  </si>
  <si>
    <t>680.266M</t>
  </si>
  <si>
    <t>K _x000D_
Keep Network</t>
  </si>
  <si>
    <t>WAX</t>
  </si>
  <si>
    <t>3.770B</t>
  </si>
  <si>
    <t>Telcoin</t>
  </si>
  <si>
    <t>51.270B</t>
  </si>
  <si>
    <t>Klever</t>
  </si>
  <si>
    <t>1 USD = Units</t>
  </si>
  <si>
    <t>1 Unit = USD</t>
  </si>
  <si>
    <t>Amerikaanse Dollar</t>
  </si>
  <si>
    <t>Britse Pond</t>
  </si>
  <si>
    <t>Japanse Yen</t>
  </si>
  <si>
    <t>Zwitserse Frank</t>
  </si>
  <si>
    <t>dogecoin</t>
  </si>
  <si>
    <t>1.067B</t>
  </si>
  <si>
    <t>1.021B</t>
  </si>
  <si>
    <t>1.456B</t>
  </si>
  <si>
    <t>1.295B</t>
  </si>
  <si>
    <t>3.606B</t>
  </si>
  <si>
    <t>Electroneum</t>
  </si>
  <si>
    <t>11.453B</t>
  </si>
  <si>
    <t>18.650M</t>
  </si>
  <si>
    <t>57.296B</t>
  </si>
  <si>
    <t>114.998M</t>
  </si>
  <si>
    <t>25.154B</t>
  </si>
  <si>
    <t>4.215B</t>
  </si>
  <si>
    <t>4.545B</t>
  </si>
  <si>
    <t>37.067B</t>
  </si>
  <si>
    <t>37.638B</t>
  </si>
  <si>
    <t>94.996B</t>
  </si>
  <si>
    <t>918.610M</t>
  </si>
  <si>
    <t>1.054B</t>
  </si>
  <si>
    <t>3.146B</t>
  </si>
  <si>
    <t>3.272B</t>
  </si>
  <si>
    <t>521.660M</t>
  </si>
  <si>
    <t>776.105M</t>
  </si>
  <si>
    <t>66.639M</t>
  </si>
  <si>
    <t>6.298B</t>
  </si>
  <si>
    <t>1.607B</t>
  </si>
  <si>
    <t>18.676M</t>
  </si>
  <si>
    <t>3.942B</t>
  </si>
  <si>
    <t>8.967B</t>
  </si>
  <si>
    <t>9.207B</t>
  </si>
  <si>
    <t>1.750B</t>
  </si>
  <si>
    <t>22.591B</t>
  </si>
  <si>
    <t>976.029M</t>
  </si>
  <si>
    <t>128.702B</t>
  </si>
  <si>
    <t>1.535B</t>
  </si>
  <si>
    <t>131.696K</t>
  </si>
  <si>
    <t>237.199M</t>
  </si>
  <si>
    <t>396.578M</t>
  </si>
  <si>
    <t>957.893M</t>
  </si>
  <si>
    <t>410.751M</t>
  </si>
  <si>
    <t>546.275M</t>
  </si>
  <si>
    <t>631.272M</t>
  </si>
  <si>
    <t>12.433M</t>
  </si>
  <si>
    <t>531.910M</t>
  </si>
  <si>
    <t>181.708M</t>
  </si>
  <si>
    <t>211.615M</t>
  </si>
  <si>
    <t>269.400M</t>
  </si>
  <si>
    <t>686.624M</t>
  </si>
  <si>
    <t>17.859M</t>
  </si>
  <si>
    <t>581.499M</t>
  </si>
  <si>
    <t>126.887M</t>
  </si>
  <si>
    <t>842.151M</t>
  </si>
  <si>
    <t>800.403M</t>
  </si>
  <si>
    <t>1.560B</t>
  </si>
  <si>
    <t>16.651M</t>
  </si>
  <si>
    <t>951.220M</t>
  </si>
  <si>
    <t>2.588B</t>
  </si>
  <si>
    <t>119.075M</t>
  </si>
  <si>
    <t>127.957M</t>
  </si>
  <si>
    <t>3.619B</t>
  </si>
  <si>
    <t>24.123B</t>
  </si>
  <si>
    <t>20.252K</t>
  </si>
  <si>
    <t>18.674M</t>
  </si>
  <si>
    <t>658.966M</t>
  </si>
  <si>
    <t>266.501M</t>
  </si>
  <si>
    <t>112.724M</t>
  </si>
  <si>
    <t>2.571B</t>
  </si>
  <si>
    <t>439.788M</t>
  </si>
  <si>
    <t>762.606M</t>
  </si>
  <si>
    <t>469.979M</t>
  </si>
  <si>
    <t>837.957M</t>
  </si>
  <si>
    <t>5.494B</t>
  </si>
  <si>
    <t>1.802B</t>
  </si>
  <si>
    <t>2.748B</t>
  </si>
  <si>
    <t>354.602M</t>
  </si>
  <si>
    <t>1.156B</t>
  </si>
  <si>
    <t>2.617B</t>
  </si>
  <si>
    <t>2.616B</t>
  </si>
  <si>
    <t>295.304M</t>
  </si>
  <si>
    <t>504.017M</t>
  </si>
  <si>
    <t>7.514B</t>
  </si>
  <si>
    <t>339.235M</t>
  </si>
  <si>
    <t>10.018M</t>
  </si>
  <si>
    <t>1.255B</t>
  </si>
  <si>
    <t>5.495M</t>
  </si>
  <si>
    <t>17.100M</t>
  </si>
  <si>
    <t>163.163M</t>
  </si>
  <si>
    <t>2.105B</t>
  </si>
  <si>
    <t>1.756M</t>
  </si>
  <si>
    <t>143.368M</t>
  </si>
  <si>
    <t>2.090B</t>
  </si>
  <si>
    <t>416.474M</t>
  </si>
  <si>
    <t>2.055B</t>
  </si>
  <si>
    <t>3.400B</t>
  </si>
  <si>
    <t>12.692M</t>
  </si>
  <si>
    <t>43.184M</t>
  </si>
  <si>
    <t>112.434M</t>
  </si>
  <si>
    <t>4.980B</t>
  </si>
  <si>
    <t>767.394M</t>
  </si>
  <si>
    <t>3.580M</t>
  </si>
  <si>
    <t>11.036B</t>
  </si>
  <si>
    <t>160.556M</t>
  </si>
  <si>
    <t>4.659M</t>
  </si>
  <si>
    <t>235.415M</t>
  </si>
  <si>
    <t>1.975B</t>
  </si>
  <si>
    <t>578.840M</t>
  </si>
  <si>
    <t>313.061M</t>
  </si>
  <si>
    <t>260.498M</t>
  </si>
  <si>
    <t>8.306B</t>
  </si>
  <si>
    <t>441.134M</t>
  </si>
  <si>
    <t>5.256B</t>
  </si>
  <si>
    <t>138.769M</t>
  </si>
  <si>
    <t>989.944B</t>
  </si>
  <si>
    <t>503.780M</t>
  </si>
  <si>
    <t>11.305M</t>
  </si>
  <si>
    <t>531.914M</t>
  </si>
  <si>
    <t>1.491B</t>
  </si>
  <si>
    <t>866.409M</t>
  </si>
  <si>
    <t>1.460B</t>
  </si>
  <si>
    <t>8.598M</t>
  </si>
  <si>
    <t>3.420M</t>
  </si>
  <si>
    <t>1.185B</t>
  </si>
  <si>
    <t>25.302K</t>
  </si>
  <si>
    <t>36.434M</t>
  </si>
  <si>
    <t>397.203M</t>
  </si>
  <si>
    <t>9.416M</t>
  </si>
  <si>
    <t>950.239M</t>
  </si>
  <si>
    <t>18.941M</t>
  </si>
  <si>
    <t>72.275M</t>
  </si>
  <si>
    <t>44.983M</t>
  </si>
  <si>
    <t>394.147M</t>
  </si>
  <si>
    <t>130.466M</t>
  </si>
  <si>
    <t>213.972M</t>
  </si>
  <si>
    <t>475.683M</t>
  </si>
  <si>
    <t>1.244B</t>
  </si>
  <si>
    <t>325.564M</t>
  </si>
  <si>
    <t>167.970B</t>
  </si>
  <si>
    <t>127.133M</t>
  </si>
  <si>
    <t>158.160M</t>
  </si>
  <si>
    <t>166.992M</t>
  </si>
  <si>
    <t>6.410M</t>
  </si>
  <si>
    <t>1.466B</t>
  </si>
  <si>
    <t>592.855M</t>
  </si>
  <si>
    <t>110.767M</t>
  </si>
  <si>
    <t>176.950M</t>
  </si>
  <si>
    <t>216.256M</t>
  </si>
  <si>
    <t>5.132M</t>
  </si>
  <si>
    <t>104.541M</t>
  </si>
  <si>
    <t>85.618M</t>
  </si>
  <si>
    <t>13.160B</t>
  </si>
  <si>
    <t>294.934M</t>
  </si>
  <si>
    <t>30.431M</t>
  </si>
  <si>
    <t>68.745M</t>
  </si>
  <si>
    <t>185.743M</t>
  </si>
  <si>
    <t>374.753M</t>
  </si>
  <si>
    <t>14.111B</t>
  </si>
  <si>
    <t>78.983M</t>
  </si>
  <si>
    <t>47.249B</t>
  </si>
  <si>
    <t>52.125M</t>
  </si>
  <si>
    <t>874.980M</t>
  </si>
  <si>
    <t>4.375B</t>
  </si>
  <si>
    <t>244.163M</t>
  </si>
  <si>
    <t>862.653M</t>
  </si>
  <si>
    <t>37.798M</t>
  </si>
  <si>
    <t>20.898M</t>
  </si>
  <si>
    <t>305.361M</t>
  </si>
  <si>
    <t>757.186M</t>
  </si>
  <si>
    <t>90.812M</t>
  </si>
  <si>
    <t>13.326K</t>
  </si>
  <si>
    <t>104.186M</t>
  </si>
  <si>
    <t>395.213M</t>
  </si>
  <si>
    <t>65.848M</t>
  </si>
  <si>
    <t>9.277B</t>
  </si>
  <si>
    <t>83.883M</t>
  </si>
  <si>
    <t>697.212M</t>
  </si>
  <si>
    <t>3.780B</t>
  </si>
  <si>
    <t>39.635M</t>
  </si>
  <si>
    <t>144.231M</t>
  </si>
  <si>
    <t>141.330M</t>
  </si>
  <si>
    <t>357.416M</t>
  </si>
  <si>
    <t>40.780M</t>
  </si>
  <si>
    <t>98.190M</t>
  </si>
  <si>
    <t>424.604M</t>
  </si>
  <si>
    <t>244.074M</t>
  </si>
  <si>
    <t>160.296M</t>
  </si>
  <si>
    <t>1.931B</t>
  </si>
  <si>
    <t>89.273M</t>
  </si>
  <si>
    <t>564.161M</t>
  </si>
  <si>
    <t>1.092B</t>
  </si>
  <si>
    <t>10.849M</t>
  </si>
  <si>
    <t>41.218M</t>
  </si>
  <si>
    <t>82.296M</t>
  </si>
  <si>
    <t>73.512M</t>
  </si>
  <si>
    <t>28.930M</t>
  </si>
  <si>
    <t>502.021K</t>
  </si>
  <si>
    <t>7.682M</t>
  </si>
  <si>
    <t>16.436B</t>
  </si>
  <si>
    <t>53.260M</t>
  </si>
  <si>
    <t>205.051M</t>
  </si>
  <si>
    <t>76.295M</t>
  </si>
  <si>
    <t>60.433M</t>
  </si>
  <si>
    <t>Orbs</t>
  </si>
  <si>
    <t>2.066B</t>
  </si>
  <si>
    <t>2.230B</t>
  </si>
  <si>
    <t>84.646M</t>
  </si>
  <si>
    <t>11.634M</t>
  </si>
  <si>
    <t>6.996B</t>
  </si>
  <si>
    <t>140.891M</t>
  </si>
  <si>
    <t>Z _x000D_
ZKSwap</t>
  </si>
  <si>
    <t>197.440M</t>
  </si>
  <si>
    <t>98.057M</t>
  </si>
  <si>
    <t>12.251B</t>
  </si>
  <si>
    <t>37.651B</t>
  </si>
  <si>
    <t>4.271M</t>
  </si>
  <si>
    <t>65.540K</t>
  </si>
  <si>
    <t>127.479M</t>
  </si>
  <si>
    <t>143.414M</t>
  </si>
  <si>
    <t>23.797M</t>
  </si>
  <si>
    <t>114.760M</t>
  </si>
  <si>
    <t>99.337M</t>
  </si>
  <si>
    <t>50.773M</t>
  </si>
  <si>
    <t>66.767M</t>
  </si>
  <si>
    <t>166.312M</t>
  </si>
  <si>
    <t>S _x000D_
SKALE Network</t>
  </si>
  <si>
    <t>564.167M</t>
  </si>
  <si>
    <t>7.000B</t>
  </si>
  <si>
    <t>304.992M</t>
  </si>
  <si>
    <t>3.986B</t>
  </si>
  <si>
    <t>6.066M</t>
  </si>
  <si>
    <t>38.810M</t>
  </si>
  <si>
    <t>24.226B</t>
  </si>
  <si>
    <t>31.210B</t>
  </si>
  <si>
    <t>58.335M</t>
  </si>
  <si>
    <t>8.847M</t>
  </si>
  <si>
    <t>137.796M</t>
  </si>
  <si>
    <t>117.911M</t>
  </si>
  <si>
    <t>55.646M</t>
  </si>
  <si>
    <t>11.518M</t>
  </si>
  <si>
    <t>130.811M</t>
  </si>
  <si>
    <t>1.579B</t>
  </si>
  <si>
    <t>221.034M</t>
  </si>
  <si>
    <t>497.024M</t>
  </si>
  <si>
    <t>5.476M</t>
  </si>
  <si>
    <t>51.499M</t>
  </si>
  <si>
    <t>1.533B</t>
  </si>
  <si>
    <t>19.763M</t>
  </si>
  <si>
    <t>17.845B</t>
  </si>
  <si>
    <t>1.208M</t>
  </si>
  <si>
    <t>7.517M</t>
  </si>
  <si>
    <t>36.911M</t>
  </si>
  <si>
    <t>Everipedia</t>
  </si>
  <si>
    <t>9.944B</t>
  </si>
  <si>
    <t>10.017B</t>
  </si>
  <si>
    <t>22.437M</t>
  </si>
  <si>
    <t>80.663M</t>
  </si>
  <si>
    <t>605.058M</t>
  </si>
  <si>
    <t>5.874M</t>
  </si>
  <si>
    <t>Dent</t>
  </si>
  <si>
    <t>91.309B</t>
  </si>
  <si>
    <t>25.872M</t>
  </si>
  <si>
    <t>OriginTrail</t>
  </si>
  <si>
    <t>350.799M</t>
  </si>
  <si>
    <t>2.064M</t>
  </si>
  <si>
    <t>Origin Protocol</t>
  </si>
  <si>
    <t>261.385M</t>
  </si>
  <si>
    <t>111.207M</t>
  </si>
  <si>
    <t>117.393M</t>
  </si>
  <si>
    <t>285.320M</t>
  </si>
  <si>
    <t>285.280M</t>
  </si>
  <si>
    <t>126.821M</t>
  </si>
  <si>
    <t>42.294M</t>
  </si>
  <si>
    <t>59.935M</t>
  </si>
  <si>
    <t>71.004M</t>
  </si>
  <si>
    <t>R _x000D_
Oasis Network</t>
  </si>
  <si>
    <t>32.836M</t>
  </si>
  <si>
    <t>75.993M</t>
  </si>
  <si>
    <t>1.209M</t>
  </si>
  <si>
    <t>UTRUST</t>
  </si>
  <si>
    <t>266.026M</t>
  </si>
  <si>
    <t>295.585M</t>
  </si>
  <si>
    <t>450.000M</t>
  </si>
  <si>
    <t>11.905M</t>
  </si>
  <si>
    <t>Luna</t>
  </si>
  <si>
    <t>4.022B</t>
  </si>
  <si>
    <t>1.396B</t>
  </si>
  <si>
    <t>1.234B</t>
  </si>
  <si>
    <t>1.035B</t>
  </si>
  <si>
    <t>1.039B</t>
  </si>
  <si>
    <t>4.103B</t>
  </si>
  <si>
    <t>3.812B</t>
  </si>
  <si>
    <t>4.021B</t>
  </si>
  <si>
    <t>3.120B</t>
  </si>
  <si>
    <t>2.714B</t>
  </si>
  <si>
    <t>1.392B</t>
  </si>
  <si>
    <t>1.623B</t>
  </si>
  <si>
    <t>1.380B</t>
  </si>
  <si>
    <t>2.076B</t>
  </si>
  <si>
    <t>1.170B</t>
  </si>
  <si>
    <t>1.138B</t>
  </si>
  <si>
    <t>3.314B</t>
  </si>
  <si>
    <t>1.038B</t>
  </si>
  <si>
    <t>1.020B</t>
  </si>
  <si>
    <t>1.202B</t>
  </si>
  <si>
    <t>933.865M</t>
  </si>
  <si>
    <t>1.390B</t>
  </si>
  <si>
    <t>1.924B</t>
  </si>
  <si>
    <t>2.274B</t>
  </si>
  <si>
    <t>1.745B</t>
  </si>
  <si>
    <t>StormX</t>
  </si>
  <si>
    <t>8.316B</t>
  </si>
  <si>
    <t>20.579M</t>
  </si>
  <si>
    <t>Totaal</t>
  </si>
  <si>
    <t>27.833B</t>
  </si>
  <si>
    <t>8.887B</t>
  </si>
  <si>
    <t>19.671B</t>
  </si>
  <si>
    <t>4.567B</t>
  </si>
  <si>
    <t>5.877B</t>
  </si>
  <si>
    <t>4.055B</t>
  </si>
  <si>
    <t>1.819B</t>
  </si>
  <si>
    <t>4.599B</t>
  </si>
  <si>
    <t>2.031B</t>
  </si>
  <si>
    <t>4.172B</t>
  </si>
  <si>
    <t>1.326B</t>
  </si>
  <si>
    <t>1.086B</t>
  </si>
  <si>
    <t>2.061B</t>
  </si>
  <si>
    <t>1.539B</t>
  </si>
  <si>
    <t>4.082B</t>
  </si>
  <si>
    <t>1026.195B</t>
  </si>
  <si>
    <t>1155.479B</t>
  </si>
  <si>
    <t>202.967B</t>
  </si>
  <si>
    <t>39.816B</t>
  </si>
  <si>
    <t>56.082B</t>
  </si>
  <si>
    <t>39.041B</t>
  </si>
  <si>
    <t>43.083B</t>
  </si>
  <si>
    <t>37.082B</t>
  </si>
  <si>
    <t>37.653B</t>
  </si>
  <si>
    <t>32.125B</t>
  </si>
  <si>
    <t>36.876B</t>
  </si>
  <si>
    <t>20.867B</t>
  </si>
  <si>
    <t>45.958B</t>
  </si>
  <si>
    <t>15.811B</t>
  </si>
  <si>
    <t>30.308B</t>
  </si>
  <si>
    <t>13.211B</t>
  </si>
  <si>
    <t>16.653B</t>
  </si>
  <si>
    <t>9.768B</t>
  </si>
  <si>
    <t>10.983B</t>
  </si>
  <si>
    <t>8.968B</t>
  </si>
  <si>
    <t>9.208B</t>
  </si>
  <si>
    <t>7.365B</t>
  </si>
  <si>
    <t>7.246B</t>
  </si>
  <si>
    <t>7.109B</t>
  </si>
  <si>
    <t>17.171B</t>
  </si>
  <si>
    <t>6.970B</t>
  </si>
  <si>
    <t>6.393B</t>
  </si>
  <si>
    <t>4.446B</t>
  </si>
  <si>
    <t>7.440B</t>
  </si>
  <si>
    <t>4.257B</t>
  </si>
  <si>
    <t>5.419B</t>
  </si>
  <si>
    <t>4.086B</t>
  </si>
  <si>
    <t>23.184B</t>
  </si>
  <si>
    <t>3.972B</t>
  </si>
  <si>
    <t>138.360B</t>
  </si>
  <si>
    <t>3.864B</t>
  </si>
  <si>
    <t>5.438B</t>
  </si>
  <si>
    <t>13.494B</t>
  </si>
  <si>
    <t>3.721B</t>
  </si>
  <si>
    <t>3.654B</t>
  </si>
  <si>
    <t>3.615B</t>
  </si>
  <si>
    <t>13.226B</t>
  </si>
  <si>
    <t>3.538B</t>
  </si>
  <si>
    <t>6.486B</t>
  </si>
  <si>
    <t>3.051B</t>
  </si>
  <si>
    <t>11.868B</t>
  </si>
  <si>
    <t>2.993B</t>
  </si>
  <si>
    <t>2.923B</t>
  </si>
  <si>
    <t>4.143B</t>
  </si>
  <si>
    <t>2.738B</t>
  </si>
  <si>
    <t>7.261B</t>
  </si>
  <si>
    <t>2.477B</t>
  </si>
  <si>
    <t>4.867B</t>
  </si>
  <si>
    <t>2.352B</t>
  </si>
  <si>
    <t>15.650B</t>
  </si>
  <si>
    <t>2.216B</t>
  </si>
  <si>
    <t>2.769B</t>
  </si>
  <si>
    <t>2.211B</t>
  </si>
  <si>
    <t>2.205B</t>
  </si>
  <si>
    <t>4.050B</t>
  </si>
  <si>
    <t>16.782B</t>
  </si>
  <si>
    <t>3.840B</t>
  </si>
  <si>
    <t>2.046B</t>
  </si>
  <si>
    <t>2.067B</t>
  </si>
  <si>
    <t>2.003B</t>
  </si>
  <si>
    <t>1.994B</t>
  </si>
  <si>
    <t>2.017B</t>
  </si>
  <si>
    <t>4.239B</t>
  </si>
  <si>
    <t>1.969B</t>
  </si>
  <si>
    <t>2.360B</t>
  </si>
  <si>
    <t>1.961B</t>
  </si>
  <si>
    <t>3.732B</t>
  </si>
  <si>
    <t>6.168B</t>
  </si>
  <si>
    <t>1.634B</t>
  </si>
  <si>
    <t>1.536B</t>
  </si>
  <si>
    <t>2.854B</t>
  </si>
  <si>
    <t>2.607B</t>
  </si>
  <si>
    <t>1.447B</t>
  </si>
  <si>
    <t>2.528B</t>
  </si>
  <si>
    <t>4.169B</t>
  </si>
  <si>
    <t>1.408B</t>
  </si>
  <si>
    <t>1.337B</t>
  </si>
  <si>
    <t>2.805B</t>
  </si>
  <si>
    <t>2.388B</t>
  </si>
  <si>
    <t>1.293B</t>
  </si>
  <si>
    <t>1.803B</t>
  </si>
  <si>
    <t>1.260B</t>
  </si>
  <si>
    <t>1.243B</t>
  </si>
  <si>
    <t>1.305B</t>
  </si>
  <si>
    <t>1.365B</t>
  </si>
  <si>
    <t>7.758B</t>
  </si>
  <si>
    <t>983.141M</t>
  </si>
  <si>
    <t>43.233B</t>
  </si>
  <si>
    <t>963.430M</t>
  </si>
  <si>
    <t>937.995M</t>
  </si>
  <si>
    <t>1.161B</t>
  </si>
  <si>
    <t>887.342M</t>
  </si>
  <si>
    <t>862.119M</t>
  </si>
  <si>
    <t>838.520M</t>
  </si>
  <si>
    <t>778.957M</t>
  </si>
  <si>
    <t>853.492M</t>
  </si>
  <si>
    <t>745.253M</t>
  </si>
  <si>
    <t>1.012B</t>
  </si>
  <si>
    <t>733.672M</t>
  </si>
  <si>
    <t>754.170M</t>
  </si>
  <si>
    <t>723.054M</t>
  </si>
  <si>
    <t>717.708M</t>
  </si>
  <si>
    <t>807.724M</t>
  </si>
  <si>
    <t>666.705M</t>
  </si>
  <si>
    <t>908.248M</t>
  </si>
  <si>
    <t>652.259M</t>
  </si>
  <si>
    <t>6.783B</t>
  </si>
  <si>
    <t>645.922M</t>
  </si>
  <si>
    <t>591.434M</t>
  </si>
  <si>
    <t>649.452M</t>
  </si>
  <si>
    <t>573.445M</t>
  </si>
  <si>
    <t>7.760B</t>
  </si>
  <si>
    <t>571.790M</t>
  </si>
  <si>
    <t>515.561M</t>
  </si>
  <si>
    <t>618.181M</t>
  </si>
  <si>
    <t>507.221M</t>
  </si>
  <si>
    <t>503.062M</t>
  </si>
  <si>
    <t>2.256B</t>
  </si>
  <si>
    <t>488.350M</t>
  </si>
  <si>
    <t>491.887M</t>
  </si>
  <si>
    <t>485.358M</t>
  </si>
  <si>
    <t>484.935M</t>
  </si>
  <si>
    <t>586.951M</t>
  </si>
  <si>
    <t>482.214M</t>
  </si>
  <si>
    <t>531.478M</t>
  </si>
  <si>
    <t>470.470M</t>
  </si>
  <si>
    <t>727.036M</t>
  </si>
  <si>
    <t>456.703M</t>
  </si>
  <si>
    <t>902.611M</t>
  </si>
  <si>
    <t>454.244M</t>
  </si>
  <si>
    <t>649.269M</t>
  </si>
  <si>
    <t>448.997M</t>
  </si>
  <si>
    <t>444.650M</t>
  </si>
  <si>
    <t>1.367B</t>
  </si>
  <si>
    <t>439.444M</t>
  </si>
  <si>
    <t>494.375M</t>
  </si>
  <si>
    <t>438.834M</t>
  </si>
  <si>
    <t>1.258B</t>
  </si>
  <si>
    <t>434.032M</t>
  </si>
  <si>
    <t>770.319M</t>
  </si>
  <si>
    <t>405.453M</t>
  </si>
  <si>
    <t>404.968M</t>
  </si>
  <si>
    <t>403.546M</t>
  </si>
  <si>
    <t>5.007B</t>
  </si>
  <si>
    <t>397.992M</t>
  </si>
  <si>
    <t>412.671M</t>
  </si>
  <si>
    <t>394.826M</t>
  </si>
  <si>
    <t>990.410M</t>
  </si>
  <si>
    <t>390.170M</t>
  </si>
  <si>
    <t>1.900B</t>
  </si>
  <si>
    <t>386.565M</t>
  </si>
  <si>
    <t>498.012M</t>
  </si>
  <si>
    <t>381.186M</t>
  </si>
  <si>
    <t>378.369M</t>
  </si>
  <si>
    <t>762.314M</t>
  </si>
  <si>
    <t>377.679M</t>
  </si>
  <si>
    <t>736.645M</t>
  </si>
  <si>
    <t>365.716M</t>
  </si>
  <si>
    <t>5.267B</t>
  </si>
  <si>
    <t>364.570M</t>
  </si>
  <si>
    <t>1.608B</t>
  </si>
  <si>
    <t>343.720M</t>
  </si>
  <si>
    <t>673.961M</t>
  </si>
  <si>
    <t>336.037M</t>
  </si>
  <si>
    <t>676.098M</t>
  </si>
  <si>
    <t>333.001M</t>
  </si>
  <si>
    <t>819.147M</t>
  </si>
  <si>
    <t>325.194M</t>
  </si>
  <si>
    <t>382.695M</t>
  </si>
  <si>
    <t>317.757M</t>
  </si>
  <si>
    <t>316.825M</t>
  </si>
  <si>
    <t>885.097M</t>
  </si>
  <si>
    <t>306.452M</t>
  </si>
  <si>
    <t>308.721M</t>
  </si>
  <si>
    <t>303.829M</t>
  </si>
  <si>
    <t>303.623M</t>
  </si>
  <si>
    <t>501.808M</t>
  </si>
  <si>
    <t>288.431M</t>
  </si>
  <si>
    <t>315.886M</t>
  </si>
  <si>
    <t>284.154M</t>
  </si>
  <si>
    <t>1.387B</t>
  </si>
  <si>
    <t>282.967M</t>
  </si>
  <si>
    <t>403.317M</t>
  </si>
  <si>
    <t>280.203M</t>
  </si>
  <si>
    <t>278.869M</t>
  </si>
  <si>
    <t>270.712M</t>
  </si>
  <si>
    <t>1.805B</t>
  </si>
  <si>
    <t>269.963M</t>
  </si>
  <si>
    <t>324.635M</t>
  </si>
  <si>
    <t>269.238M</t>
  </si>
  <si>
    <t>449.217M</t>
  </si>
  <si>
    <t>267.273M</t>
  </si>
  <si>
    <t>398.915M</t>
  </si>
  <si>
    <t>266.437M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</si>
</sst>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quot;\ * #,##0.00_ ;_ &quot;€&quot;\ * \-#,##0.00_ ;_ &quot;€&quot;\ * &quot;-&quot;??_ ;_ @_ "/>
    <numFmt numFmtId="164" formatCode="0.0%"/>
    <numFmt numFmtId="165" formatCode="0.000"/>
    <numFmt numFmtId="166" formatCode="_ &quot;€&quot;\ * #,##0.0000_ ;_ &quot;€&quot;\ * \-#,##0.0000_ ;_ &quot;€&quot;\ * &quot;-&quot;??_ ;_ @_ "/>
  </numFmts>
  <fonts count="8"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b/>
      <sz val="11"/>
      <color theme="1"/>
      <name val="Calibri"/>
      <family val="2"/>
      <scheme val="minor"/>
    </font>
    <font>
      <sz val="11"/>
      <color indexed="8"/>
      <name val="Calibri"/>
      <family val="2"/>
      <scheme val="minor"/>
    </font>
    <font>
      <b/>
      <sz val="10"/>
      <color indexed="8"/>
      <name val="Arial"/>
      <family val="2"/>
    </font>
    <font>
      <b/>
      <sz val="11"/>
      <color indexed="8"/>
      <name val="Calibri"/>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2" tint="-9.9978637043366805E-2"/>
        <bgColor indexed="64"/>
      </patternFill>
    </fill>
    <fill>
      <patternFill patternType="solid">
        <fgColor rgb="FFC6EFCE"/>
        <bgColor indexed="64"/>
      </patternFill>
    </fill>
    <fill>
      <patternFill patternType="solid">
        <fgColor rgb="FFFFEB9C"/>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s>
  <cellStyleXfs count="7">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5" fillId="0" borderId="0"/>
    <xf numFmtId="44" fontId="5" fillId="0" borderId="0" applyFont="0" applyFill="0" applyBorder="0" applyAlignment="0" applyProtection="0"/>
    <xf numFmtId="44" fontId="1" fillId="0" borderId="0" applyFont="0" applyFill="0" applyBorder="0" applyAlignment="0" applyProtection="0"/>
  </cellStyleXfs>
  <cellXfs count="33">
    <xf numFmtId="0" fontId="0" fillId="0" borderId="0" xfId="0"/>
    <xf numFmtId="44" fontId="2" fillId="2" borderId="0" xfId="2" applyNumberFormat="1"/>
    <xf numFmtId="0" fontId="4" fillId="0" borderId="0" xfId="0" applyFont="1"/>
    <xf numFmtId="0" fontId="0" fillId="0" borderId="0" xfId="0" applyNumberFormat="1"/>
    <xf numFmtId="0" fontId="5" fillId="0" borderId="0" xfId="4"/>
    <xf numFmtId="44" fontId="2" fillId="2" borderId="1" xfId="2" applyNumberFormat="1" applyBorder="1"/>
    <xf numFmtId="165" fontId="2" fillId="2" borderId="1" xfId="2" applyNumberFormat="1" applyBorder="1"/>
    <xf numFmtId="0" fontId="6" fillId="4" borderId="1" xfId="4" applyFont="1" applyFill="1" applyBorder="1" applyAlignment="1">
      <alignment horizontal="center"/>
    </xf>
    <xf numFmtId="0" fontId="6" fillId="4" borderId="2" xfId="4" applyFont="1" applyFill="1" applyBorder="1" applyAlignment="1">
      <alignment horizontal="center"/>
    </xf>
    <xf numFmtId="0" fontId="7" fillId="4" borderId="0" xfId="4" applyFont="1" applyFill="1"/>
    <xf numFmtId="165" fontId="3" fillId="3" borderId="1" xfId="3" applyNumberFormat="1" applyBorder="1" applyAlignment="1">
      <alignment horizontal="center"/>
    </xf>
    <xf numFmtId="0" fontId="3" fillId="3" borderId="1" xfId="3" applyBorder="1" applyAlignment="1">
      <alignment horizontal="center"/>
    </xf>
    <xf numFmtId="44" fontId="3" fillId="3" borderId="1" xfId="3" applyNumberFormat="1" applyBorder="1"/>
    <xf numFmtId="164" fontId="2" fillId="2" borderId="0" xfId="2" applyNumberFormat="1"/>
    <xf numFmtId="44" fontId="0" fillId="0" borderId="0" xfId="0" applyNumberFormat="1"/>
    <xf numFmtId="10" fontId="0" fillId="0" borderId="0" xfId="1" applyNumberFormat="1" applyFont="1"/>
    <xf numFmtId="166" fontId="0" fillId="0" borderId="0" xfId="6" applyNumberFormat="1" applyFont="1"/>
    <xf numFmtId="0" fontId="6" fillId="4" borderId="3" xfId="4" applyFont="1" applyFill="1" applyBorder="1" applyAlignment="1">
      <alignment horizontal="center"/>
    </xf>
    <xf numFmtId="14" fontId="3" fillId="3" borderId="3" xfId="3" applyNumberFormat="1" applyBorder="1" applyAlignment="1">
      <alignment horizontal="center"/>
    </xf>
    <xf numFmtId="14" fontId="3" fillId="3" borderId="4" xfId="3" applyNumberFormat="1" applyBorder="1" applyAlignment="1">
      <alignment horizontal="center"/>
    </xf>
    <xf numFmtId="0" fontId="3" fillId="3" borderId="5" xfId="3" applyBorder="1" applyAlignment="1">
      <alignment horizontal="center"/>
    </xf>
    <xf numFmtId="165" fontId="3" fillId="3" borderId="5" xfId="3" applyNumberFormat="1" applyBorder="1" applyAlignment="1">
      <alignment horizontal="center"/>
    </xf>
    <xf numFmtId="44" fontId="3" fillId="3" borderId="5" xfId="3" applyNumberFormat="1" applyBorder="1"/>
    <xf numFmtId="44" fontId="2" fillId="2" borderId="5" xfId="2" applyNumberFormat="1" applyBorder="1"/>
    <xf numFmtId="44" fontId="2" fillId="2" borderId="0" xfId="2" applyNumberFormat="1" applyBorder="1"/>
    <xf numFmtId="164" fontId="2" fillId="2" borderId="0" xfId="2" applyNumberFormat="1" applyBorder="1"/>
    <xf numFmtId="0" fontId="3" fillId="3" borderId="6" xfId="0" applyFont="1" applyFill="1" applyBorder="1" applyAlignment="1">
      <alignment horizontal="center"/>
    </xf>
    <xf numFmtId="0" fontId="3" fillId="3" borderId="2" xfId="0" applyFont="1" applyFill="1" applyBorder="1" applyAlignment="1">
      <alignment horizontal="center"/>
    </xf>
    <xf numFmtId="0" fontId="2" fillId="2" borderId="2" xfId="0" applyFont="1" applyFill="1" applyBorder="1"/>
    <xf numFmtId="44" fontId="2" fillId="5" borderId="2" xfId="0" applyNumberFormat="1" applyFont="1" applyFill="1" applyBorder="1"/>
    <xf numFmtId="44" fontId="3" fillId="6" borderId="2" xfId="0" applyNumberFormat="1" applyFont="1" applyFill="1" applyBorder="1"/>
    <xf numFmtId="44" fontId="2" fillId="5" borderId="0" xfId="0" applyNumberFormat="1" applyFont="1" applyFill="1"/>
    <xf numFmtId="164" fontId="2" fillId="5" borderId="0" xfId="0" applyNumberFormat="1" applyFont="1" applyFill="1"/>
  </cellXfs>
  <cellStyles count="7">
    <cellStyle name="Goed" xfId="2" builtinId="26"/>
    <cellStyle name="Neutraal" xfId="3" builtinId="28"/>
    <cellStyle name="Procent" xfId="1" builtinId="5"/>
    <cellStyle name="Standaard" xfId="0" builtinId="0"/>
    <cellStyle name="Standaard 2" xfId="4" xr:uid="{5194F18C-C9A6-4011-8B6F-744F75DFFF39}"/>
    <cellStyle name="Valuta" xfId="6" builtinId="4"/>
    <cellStyle name="Valuta 2" xfId="5" xr:uid="{67FEB3B1-1176-4818-B569-DE40AD6CAE8B}"/>
  </cellStyles>
  <dxfs count="42">
    <dxf>
      <fill>
        <patternFill>
          <bgColor theme="5" tint="0.59996337778862885"/>
        </patternFill>
      </fill>
    </dxf>
    <dxf>
      <fill>
        <patternFill>
          <bgColor theme="9" tint="0.39994506668294322"/>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rgb="FF006100"/>
        <name val="Calibri"/>
        <family val="2"/>
        <scheme val="minor"/>
      </font>
      <numFmt numFmtId="164" formatCode="0.0%"/>
      <fill>
        <patternFill patternType="solid">
          <fgColor indexed="64"/>
          <bgColor rgb="FFC6EFCE"/>
        </patternFill>
      </fill>
    </dxf>
    <dxf>
      <numFmt numFmtId="164" formatCode="0.0%"/>
    </dxf>
    <dxf>
      <font>
        <b val="0"/>
        <i val="0"/>
        <strike val="0"/>
        <condense val="0"/>
        <extend val="0"/>
        <outline val="0"/>
        <shadow val="0"/>
        <u val="none"/>
        <vertAlign val="baseline"/>
        <sz val="11"/>
        <color rgb="FF006100"/>
        <name val="Calibri"/>
        <family val="2"/>
        <scheme val="minor"/>
      </font>
      <fill>
        <patternFill patternType="solid">
          <fgColor indexed="64"/>
          <bgColor rgb="FFC6EFCE"/>
        </patternFill>
      </fill>
    </dxf>
    <dxf>
      <numFmt numFmtId="34" formatCode="_ &quot;€&quot;\ * #,##0.00_ ;_ &quot;€&quot;\ * \-#,##0.00_ ;_ &quot;€&quot;\ * &quot;-&quot;??_ ;_ @_ "/>
    </dxf>
    <dxf>
      <font>
        <b val="0"/>
        <i val="0"/>
        <strike val="0"/>
        <condense val="0"/>
        <extend val="0"/>
        <outline val="0"/>
        <shadow val="0"/>
        <u val="none"/>
        <vertAlign val="baseline"/>
        <sz val="11"/>
        <color rgb="FF006100"/>
        <name val="Calibri"/>
        <family val="2"/>
        <scheme val="minor"/>
      </font>
      <fill>
        <patternFill patternType="solid">
          <fgColor indexed="64"/>
          <bgColor rgb="FFC6EFCE"/>
        </patternFill>
      </fill>
    </dxf>
    <dxf>
      <numFmt numFmtId="34" formatCode="_ &quot;€&quot;\ * #,##0.00_ ;_ &quot;€&quot;\ * \-#,##0.00_ ;_ &quot;€&quot;\ * &quot;-&quot;??_ ;_ @_ "/>
    </dxf>
    <dxf>
      <font>
        <b val="0"/>
        <i val="0"/>
        <strike val="0"/>
        <condense val="0"/>
        <extend val="0"/>
        <outline val="0"/>
        <shadow val="0"/>
        <u val="none"/>
        <vertAlign val="baseline"/>
        <sz val="11"/>
        <color rgb="FF006100"/>
        <name val="Calibri"/>
        <family val="2"/>
        <scheme val="minor"/>
      </font>
      <fill>
        <patternFill patternType="solid">
          <fgColor indexed="64"/>
          <bgColor rgb="FFC6EFCE"/>
        </patternFill>
      </fill>
      <border diagonalUp="0" diagonalDown="0" outline="0">
        <left style="thin">
          <color auto="1"/>
        </left>
        <right style="thin">
          <color auto="1"/>
        </right>
        <top/>
        <bottom/>
      </border>
    </dxf>
    <dxf>
      <numFmt numFmtId="34" formatCode="_ &quot;€&quot;\ * #,##0.00_ ;_ &quot;€&quot;\ * \-#,##0.00_ ;_ &quot;€&quot;\ * &quot;-&quot;??_ ;_ @_ "/>
      <border diagonalUp="0" diagonalDown="0">
        <left style="thin">
          <color auto="1"/>
        </left>
        <right style="thin">
          <color auto="1"/>
        </right>
        <top style="thin">
          <color auto="1"/>
        </top>
        <bottom style="thin">
          <color auto="1"/>
        </bottom>
        <vertical/>
        <horizontal/>
      </border>
    </dxf>
    <dxf>
      <border diagonalUp="0" diagonalDown="0" outline="0">
        <left style="thin">
          <color auto="1"/>
        </left>
        <right style="thin">
          <color auto="1"/>
        </right>
        <top/>
        <bottom/>
      </border>
    </dxf>
    <dxf>
      <numFmt numFmtId="165" formatCode="0.00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6100"/>
        <name val="Calibri"/>
        <family val="2"/>
        <scheme val="minor"/>
      </font>
      <fill>
        <patternFill patternType="solid">
          <fgColor indexed="64"/>
          <bgColor rgb="FFC6EFCE"/>
        </patternFill>
      </fill>
      <border diagonalUp="0" diagonalDown="0" outline="0">
        <left style="thin">
          <color auto="1"/>
        </left>
        <right style="thin">
          <color auto="1"/>
        </right>
        <top/>
        <bottom/>
      </border>
    </dxf>
    <dxf>
      <numFmt numFmtId="34" formatCode="_ &quot;€&quot;\ * #,##0.00_ ;_ &quot;€&quot;\ * \-#,##0.00_ ;_ &quot;€&quot;\ * &quot;-&quot;??_ ;_ @_ "/>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9C5700"/>
        <name val="Calibri"/>
        <family val="2"/>
        <scheme val="minor"/>
      </font>
      <fill>
        <patternFill patternType="solid">
          <fgColor indexed="64"/>
          <bgColor rgb="FFFFEB9C"/>
        </patternFill>
      </fill>
      <border diagonalUp="0" diagonalDown="0" outline="0">
        <left style="thin">
          <color auto="1"/>
        </left>
        <right style="thin">
          <color auto="1"/>
        </right>
        <top/>
        <bottom/>
      </border>
    </dxf>
    <dxf>
      <numFmt numFmtId="34" formatCode="_ &quot;€&quot;\ * #,##0.00_ ;_ &quot;€&quot;\ * \-#,##0.00_ ;_ &quot;€&quot;\ * &quot;-&quot;??_ ;_ @_ "/>
      <border diagonalUp="0" diagonalDown="0">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border diagonalUp="0" diagonalDown="0" outline="0">
        <left style="thin">
          <color auto="1"/>
        </left>
        <right style="thin">
          <color auto="1"/>
        </right>
        <top/>
        <bottom/>
      </border>
    </dxf>
    <dxf>
      <numFmt numFmtId="165" formatCode="0.0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border diagonalUp="0" diagonalDown="0" outline="0">
        <left style="thin">
          <color auto="1"/>
        </left>
        <right style="thin">
          <color auto="1"/>
        </right>
        <top/>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border diagonalUp="0" diagonalDown="0" outline="0">
        <left/>
        <right style="thin">
          <color auto="1"/>
        </right>
        <top/>
        <bottom/>
      </border>
    </dxf>
    <dxf>
      <numFmt numFmtId="19" formatCode="d/m/yyyy"/>
      <alignment horizontal="center"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left style="thin">
          <color auto="1"/>
        </left>
      </border>
    </dxf>
    <dxf>
      <font>
        <b/>
        <i val="0"/>
        <strike val="0"/>
        <condense val="0"/>
        <extend val="0"/>
        <outline val="0"/>
        <shadow val="0"/>
        <u val="none"/>
        <vertAlign val="baseline"/>
        <sz val="10"/>
        <color indexed="8"/>
        <name val="Arial"/>
        <family val="2"/>
        <scheme val="none"/>
      </font>
      <fill>
        <patternFill patternType="solid">
          <fgColor indexed="64"/>
          <bgColor theme="2" tint="-9.9978637043366805E-2"/>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0" formatCode="General"/>
    </dxf>
    <dxf>
      <numFmt numFmtId="0" formatCode="General"/>
    </dxf>
    <dxf>
      <numFmt numFmtId="0" formatCode="General"/>
    </dxf>
    <dxf>
      <font>
        <b/>
        <i val="0"/>
        <strike val="0"/>
        <condense val="0"/>
        <extend val="0"/>
        <outline val="0"/>
        <shadow val="0"/>
        <u val="none"/>
        <vertAlign val="baseline"/>
        <sz val="11"/>
        <color theme="1"/>
        <name val="Calibri"/>
        <family val="2"/>
        <scheme val="minor"/>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34" formatCode="_ &quot;€&quot;\ * #,##0.00_ ;_ &quot;€&quot;\ * \-#,##0.00_ ;_ &quot;€&quot;\ * &quot;-&quot;??_ ;_ @_ "/>
    </dxf>
    <dxf>
      <numFmt numFmtId="166" formatCode="_ &quot;€&quot;\ * #,##0.0000_ ;_ &quot;€&quot;\ * \-#,##0.0000_ ;_ &quot;€&quot;\ * &quot;-&quot;??_ ;_ @_ "/>
    </dxf>
    <dxf>
      <numFmt numFmtId="166" formatCode="_ &quot;€&quot;\ * #,##0.0000_ ;_ &quot;€&quot;\ * \-#,##0.0000_ ;_ &quot;€&quot;\ * &quot;-&quot;??_ ;_ @_ "/>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nl-NL"/>
              <a:t>Procentuele winst per Crypto</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nl-NL"/>
        </a:p>
      </c:txPr>
    </c:title>
    <c:autoTitleDeleted val="0"/>
    <c:plotArea>
      <c:layout>
        <c:manualLayout>
          <c:layoutTarget val="inner"/>
          <c:xMode val="edge"/>
          <c:yMode val="edge"/>
          <c:x val="2.6522001205545511E-2"/>
          <c:y val="0.22824098376591814"/>
          <c:w val="0.94695599758890903"/>
          <c:h val="0.628559832798678"/>
        </c:manualLayout>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Crypto!$B$2:$B$8</c:f>
              <c:strCache>
                <c:ptCount val="6"/>
                <c:pt idx="0">
                  <c:v>Binance Coin</c:v>
                </c:pt>
                <c:pt idx="1">
                  <c:v>Bancor</c:v>
                </c:pt>
                <c:pt idx="2">
                  <c:v>THORChain</c:v>
                </c:pt>
                <c:pt idx="3">
                  <c:v>SushiSwap</c:v>
                </c:pt>
                <c:pt idx="4">
                  <c:v>UNISWAP</c:v>
                </c:pt>
                <c:pt idx="5">
                  <c:v>Luna</c:v>
                </c:pt>
              </c:strCache>
            </c:strRef>
          </c:cat>
          <c:val>
            <c:numRef>
              <c:f>Crypto!$J$2:$J$8</c:f>
              <c:numCache>
                <c:formatCode>0.0%</c:formatCode>
                <c:ptCount val="6"/>
                <c:pt idx="0">
                  <c:v>3.9397585649985722</c:v>
                </c:pt>
                <c:pt idx="1">
                  <c:v>2.5150420047519564</c:v>
                </c:pt>
                <c:pt idx="2">
                  <c:v>0.42929208004035652</c:v>
                </c:pt>
                <c:pt idx="3">
                  <c:v>0.63695981166974924</c:v>
                </c:pt>
                <c:pt idx="4">
                  <c:v>0.6128757612071184</c:v>
                </c:pt>
                <c:pt idx="5">
                  <c:v>0.50748276441903484</c:v>
                </c:pt>
              </c:numCache>
            </c:numRef>
          </c:val>
          <c:extLst>
            <c:ext xmlns:c16="http://schemas.microsoft.com/office/drawing/2014/chart" uri="{C3380CC4-5D6E-409C-BE32-E72D297353CC}">
              <c16:uniqueId val="{00000000-341D-4132-B8BD-BC4838D32221}"/>
            </c:ext>
          </c:extLst>
        </c:ser>
        <c:dLbls>
          <c:dLblPos val="inEnd"/>
          <c:showLegendKey val="0"/>
          <c:showVal val="1"/>
          <c:showCatName val="0"/>
          <c:showSerName val="0"/>
          <c:showPercent val="0"/>
          <c:showBubbleSize val="0"/>
        </c:dLbls>
        <c:gapWidth val="41"/>
        <c:axId val="673663832"/>
        <c:axId val="673664160"/>
      </c:barChart>
      <c:catAx>
        <c:axId val="6736638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nl-NL"/>
          </a:p>
        </c:txPr>
        <c:crossAx val="673664160"/>
        <c:crosses val="autoZero"/>
        <c:auto val="1"/>
        <c:lblAlgn val="ctr"/>
        <c:lblOffset val="100"/>
        <c:noMultiLvlLbl val="0"/>
      </c:catAx>
      <c:valAx>
        <c:axId val="673664160"/>
        <c:scaling>
          <c:orientation val="minMax"/>
        </c:scaling>
        <c:delete val="1"/>
        <c:axPos val="l"/>
        <c:numFmt formatCode="0.0%" sourceLinked="1"/>
        <c:majorTickMark val="none"/>
        <c:minorTickMark val="none"/>
        <c:tickLblPos val="nextTo"/>
        <c:crossAx val="6736638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NL"/>
              <a:t>Waarde per Crypto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NL"/>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N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Crypto!$B$2:$B$8</c:f>
              <c:strCache>
                <c:ptCount val="6"/>
                <c:pt idx="0">
                  <c:v>Binance Coin</c:v>
                </c:pt>
                <c:pt idx="1">
                  <c:v>Bancor</c:v>
                </c:pt>
                <c:pt idx="2">
                  <c:v>THORChain</c:v>
                </c:pt>
                <c:pt idx="3">
                  <c:v>SushiSwap</c:v>
                </c:pt>
                <c:pt idx="4">
                  <c:v>UNISWAP</c:v>
                </c:pt>
                <c:pt idx="5">
                  <c:v>Luna</c:v>
                </c:pt>
              </c:strCache>
            </c:strRef>
          </c:cat>
          <c:val>
            <c:numRef>
              <c:f>Crypto!$G$2:$G$8</c:f>
              <c:numCache>
                <c:formatCode>_("€"* #,##0.00_);_("€"* \(#,##0.00\);_("€"* "-"??_);_(@_)</c:formatCode>
                <c:ptCount val="6"/>
                <c:pt idx="0">
                  <c:v>212.40961829493861</c:v>
                </c:pt>
                <c:pt idx="1">
                  <c:v>62.216243484109633</c:v>
                </c:pt>
                <c:pt idx="2">
                  <c:v>47.166638641331758</c:v>
                </c:pt>
                <c:pt idx="3">
                  <c:v>163.69598116697492</c:v>
                </c:pt>
                <c:pt idx="4">
                  <c:v>254.83437027072472</c:v>
                </c:pt>
                <c:pt idx="5">
                  <c:v>150.74827644190347</c:v>
                </c:pt>
              </c:numCache>
            </c:numRef>
          </c:val>
          <c:extLst>
            <c:ext xmlns:c16="http://schemas.microsoft.com/office/drawing/2014/chart" uri="{C3380CC4-5D6E-409C-BE32-E72D297353CC}">
              <c16:uniqueId val="{00000000-001D-49D9-AF34-8AEFAE3BF646}"/>
            </c:ext>
          </c:extLst>
        </c:ser>
        <c:dLbls>
          <c:dLblPos val="inEnd"/>
          <c:showLegendKey val="0"/>
          <c:showVal val="1"/>
          <c:showCatName val="0"/>
          <c:showSerName val="0"/>
          <c:showPercent val="0"/>
          <c:showBubbleSize val="0"/>
        </c:dLbls>
        <c:gapWidth val="65"/>
        <c:axId val="673160128"/>
        <c:axId val="673157504"/>
      </c:barChart>
      <c:catAx>
        <c:axId val="6731601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NL"/>
          </a:p>
        </c:txPr>
        <c:crossAx val="673157504"/>
        <c:crosses val="autoZero"/>
        <c:auto val="1"/>
        <c:lblAlgn val="ctr"/>
        <c:lblOffset val="100"/>
        <c:noMultiLvlLbl val="0"/>
      </c:catAx>
      <c:valAx>
        <c:axId val="6731575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_(&quot;€&quot;* #,##0.00_);_(&quot;€&quot;* \(#,##0.00\);_(&quot;€&quot;* &quot;-&quot;??_);_(@_)" sourceLinked="1"/>
        <c:majorTickMark val="none"/>
        <c:minorTickMark val="none"/>
        <c:tickLblPos val="nextTo"/>
        <c:crossAx val="6731601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190498</xdr:rowOff>
    </xdr:from>
    <xdr:to>
      <xdr:col>5</xdr:col>
      <xdr:colOff>676275</xdr:colOff>
      <xdr:row>25</xdr:row>
      <xdr:rowOff>57149</xdr:rowOff>
    </xdr:to>
    <xdr:sp macro="" textlink="">
      <xdr:nvSpPr>
        <xdr:cNvPr id="2" name="Tekstvak 1">
          <a:extLst>
            <a:ext uri="{FF2B5EF4-FFF2-40B4-BE49-F238E27FC236}">
              <a16:creationId xmlns:a16="http://schemas.microsoft.com/office/drawing/2014/main" id="{C8E9114C-2CAC-489E-8C0A-3DD66B728FAB}"/>
            </a:ext>
          </a:extLst>
        </xdr:cNvPr>
        <xdr:cNvSpPr txBox="1"/>
      </xdr:nvSpPr>
      <xdr:spPr>
        <a:xfrm>
          <a:off x="1114425" y="2095498"/>
          <a:ext cx="5772150" cy="2724151"/>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nl-NL" sz="1100"/>
            <a:t>In bovenstaande tabel kan je jouw</a:t>
          </a:r>
          <a:r>
            <a:rPr lang="nl-NL" sz="1100" baseline="0"/>
            <a:t> eigen crypto koersen zelf bijhouden. De koers wordt met verticaal zoeken opgezocht in de tabel "Kopie_import" aan de hand van de naam in kolom B (Naam). Zorg er dus voor dat de naam in kolom B ook exact hetzelfde is als in de tabel  </a:t>
          </a:r>
          <a:r>
            <a:rPr lang="nl-NL" sz="1100" baseline="0">
              <a:solidFill>
                <a:schemeClr val="dk1"/>
              </a:solidFill>
              <a:effectLst/>
              <a:latin typeface="+mn-lt"/>
              <a:ea typeface="+mn-ea"/>
              <a:cs typeface="+mn-cs"/>
            </a:rPr>
            <a:t>"Kopie_import". </a:t>
          </a:r>
          <a:endParaRPr lang="nl-NL" sz="1100" baseline="0"/>
        </a:p>
        <a:p>
          <a:endParaRPr lang="nl-NL" sz="1100"/>
        </a:p>
        <a:p>
          <a:r>
            <a:rPr lang="nl-NL" sz="1100"/>
            <a:t>LET OP: In de gele kolommen kan je zelf data wijzigen.</a:t>
          </a:r>
          <a:r>
            <a:rPr lang="nl-NL" sz="1100" baseline="0"/>
            <a:t> De groene kolommen zijn berekende kolommen, dus hier niets wijzigen.</a:t>
          </a:r>
        </a:p>
        <a:p>
          <a:endParaRPr lang="nl-NL" sz="1100" baseline="0"/>
        </a:p>
        <a:p>
          <a:r>
            <a:rPr lang="nl-NL" sz="1100" baseline="0"/>
            <a:t>LET OP: Wil je een nieuwe rij invoegen, zorg ervoor dat de totaalrij, onderaan de tabel, onderdeel blijft van de tabel. Selecteer rij 8 en kies voor rechtermuisknop, invoegen of ga op cel J7 staan en gebruik de TAB-toets op je toetsenbord om een nieuwe rij in te voegen.</a:t>
          </a:r>
        </a:p>
        <a:p>
          <a:endParaRPr lang="nl-NL" sz="1100" baseline="0"/>
        </a:p>
        <a:p>
          <a:r>
            <a:rPr lang="nl-NL" sz="1100" baseline="0"/>
            <a:t>De totaalrij onderaan de tabel kan je zelf wijzigen door te klikken op de laatste cel van iedere kolom. Kies voor het pijltje dat verschijnt na het aanklikken van de laatste cel en kies voor de berekening die je wil zien.</a:t>
          </a:r>
          <a:endParaRPr lang="nl-NL" sz="1100"/>
        </a:p>
      </xdr:txBody>
    </xdr:sp>
    <xdr:clientData/>
  </xdr:twoCellAnchor>
  <xdr:twoCellAnchor>
    <xdr:from>
      <xdr:col>10</xdr:col>
      <xdr:colOff>600074</xdr:colOff>
      <xdr:row>17</xdr:row>
      <xdr:rowOff>161924</xdr:rowOff>
    </xdr:from>
    <xdr:to>
      <xdr:col>17</xdr:col>
      <xdr:colOff>561975</xdr:colOff>
      <xdr:row>33</xdr:row>
      <xdr:rowOff>161925</xdr:rowOff>
    </xdr:to>
    <xdr:graphicFrame macro="">
      <xdr:nvGraphicFramePr>
        <xdr:cNvPr id="4" name="Grafiek 3">
          <a:extLst>
            <a:ext uri="{FF2B5EF4-FFF2-40B4-BE49-F238E27FC236}">
              <a16:creationId xmlns:a16="http://schemas.microsoft.com/office/drawing/2014/main" id="{AE9DC504-AAA5-430D-B4C8-821D9191BD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604837</xdr:colOff>
      <xdr:row>0</xdr:row>
      <xdr:rowOff>171450</xdr:rowOff>
    </xdr:from>
    <xdr:to>
      <xdr:col>17</xdr:col>
      <xdr:colOff>552450</xdr:colOff>
      <xdr:row>17</xdr:row>
      <xdr:rowOff>38100</xdr:rowOff>
    </xdr:to>
    <xdr:graphicFrame macro="">
      <xdr:nvGraphicFramePr>
        <xdr:cNvPr id="5" name="Grafiek 4">
          <a:extLst>
            <a:ext uri="{FF2B5EF4-FFF2-40B4-BE49-F238E27FC236}">
              <a16:creationId xmlns:a16="http://schemas.microsoft.com/office/drawing/2014/main" id="{792E4048-467C-4E6B-83F8-0420FBC20E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1</xdr:row>
      <xdr:rowOff>19050</xdr:rowOff>
    </xdr:from>
    <xdr:to>
      <xdr:col>11</xdr:col>
      <xdr:colOff>428625</xdr:colOff>
      <xdr:row>14</xdr:row>
      <xdr:rowOff>133351</xdr:rowOff>
    </xdr:to>
    <xdr:sp macro="" textlink="">
      <xdr:nvSpPr>
        <xdr:cNvPr id="2" name="Tekstvak 1">
          <a:extLst>
            <a:ext uri="{FF2B5EF4-FFF2-40B4-BE49-F238E27FC236}">
              <a16:creationId xmlns:a16="http://schemas.microsoft.com/office/drawing/2014/main" id="{874FCDA8-6ECE-4D2C-A806-3EB25E32A825}"/>
            </a:ext>
          </a:extLst>
        </xdr:cNvPr>
        <xdr:cNvSpPr txBox="1"/>
      </xdr:nvSpPr>
      <xdr:spPr>
        <a:xfrm>
          <a:off x="6096000" y="209550"/>
          <a:ext cx="3457575" cy="2781301"/>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nl-NL" sz="1100"/>
            <a:t>Deze tabel kan je gebruiken als een</a:t>
          </a:r>
          <a:r>
            <a:rPr lang="nl-NL" sz="1100" baseline="0"/>
            <a:t> Watchlist.</a:t>
          </a:r>
        </a:p>
        <a:p>
          <a:r>
            <a:rPr lang="nl-NL" sz="1100" baseline="0"/>
            <a:t>Vul onderaan de eerste kolom de naam in van de crypto die je wil volgen. </a:t>
          </a:r>
        </a:p>
        <a:p>
          <a:r>
            <a:rPr lang="nl-NL" sz="1100" baseline="0"/>
            <a:t>LET OP: De naam moet exact hetzelfde zijn als in het tabblad "Kopie_import", anders wordt de koers niet gevonden.</a:t>
          </a:r>
        </a:p>
        <a:p>
          <a:endParaRPr lang="nl-NL" sz="1100" baseline="0"/>
        </a:p>
        <a:p>
          <a:r>
            <a:rPr lang="nl-NL" sz="1100" baseline="0"/>
            <a:t>In de kolom "Vorige koers" kan je met knippen en plakken de koers plakken uit de kolom "Koers EURO". Zorg dat je bij het plakken alleen "de waarde" plakt en dus niet de onderliggende formule.</a:t>
          </a:r>
        </a:p>
        <a:p>
          <a:endParaRPr lang="nl-NL" sz="1100" baseline="0"/>
        </a:p>
        <a:p>
          <a:r>
            <a:rPr lang="nl-NL" sz="1100" baseline="0"/>
            <a:t>Koersen die minder waard zijn bij de eerstvolgende download van koersen, worden automatisch oranje-rood. In de kolom verschil zie je dan ook gelijk het verschil.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xdr:row>
      <xdr:rowOff>0</xdr:rowOff>
    </xdr:from>
    <xdr:to>
      <xdr:col>15</xdr:col>
      <xdr:colOff>409575</xdr:colOff>
      <xdr:row>7</xdr:row>
      <xdr:rowOff>28575</xdr:rowOff>
    </xdr:to>
    <xdr:sp macro="" textlink="">
      <xdr:nvSpPr>
        <xdr:cNvPr id="2" name="Tekstvak 1">
          <a:extLst>
            <a:ext uri="{FF2B5EF4-FFF2-40B4-BE49-F238E27FC236}">
              <a16:creationId xmlns:a16="http://schemas.microsoft.com/office/drawing/2014/main" id="{70F307D4-3A89-4FA6-8906-4D6E5964E3FF}"/>
            </a:ext>
          </a:extLst>
        </xdr:cNvPr>
        <xdr:cNvSpPr txBox="1"/>
      </xdr:nvSpPr>
      <xdr:spPr>
        <a:xfrm>
          <a:off x="8210550" y="190500"/>
          <a:ext cx="3457575" cy="1171575"/>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nl-NL" sz="1100"/>
            <a:t>Deze</a:t>
          </a:r>
          <a:r>
            <a:rPr lang="nl-NL" sz="1100" baseline="0"/>
            <a:t> tabel haalt automatisch iedere 5 minuten de koersen op van de diverse crypto currencies in US dollar.</a:t>
          </a:r>
        </a:p>
        <a:p>
          <a:endParaRPr lang="nl-NL" sz="1100" baseline="0"/>
        </a:p>
        <a:p>
          <a:r>
            <a:rPr lang="nl-NL" sz="1100" baseline="0"/>
            <a:t>De koersen in deze tabel worden trouwens ook al automatisch ververst bij het openen van dit Excel werkblad.</a:t>
          </a:r>
        </a:p>
        <a:p>
          <a:endParaRPr lang="nl-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409575</xdr:colOff>
      <xdr:row>5</xdr:row>
      <xdr:rowOff>19050</xdr:rowOff>
    </xdr:to>
    <xdr:sp macro="" textlink="">
      <xdr:nvSpPr>
        <xdr:cNvPr id="2" name="Tekstvak 1">
          <a:extLst>
            <a:ext uri="{FF2B5EF4-FFF2-40B4-BE49-F238E27FC236}">
              <a16:creationId xmlns:a16="http://schemas.microsoft.com/office/drawing/2014/main" id="{F3628E47-3AE5-4339-8777-2622071625E3}"/>
            </a:ext>
          </a:extLst>
        </xdr:cNvPr>
        <xdr:cNvSpPr txBox="1"/>
      </xdr:nvSpPr>
      <xdr:spPr>
        <a:xfrm>
          <a:off x="4324350" y="190500"/>
          <a:ext cx="3457575" cy="781050"/>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lang="nl-NL" sz="1100"/>
            <a:t>Deze</a:t>
          </a:r>
          <a:r>
            <a:rPr lang="nl-NL" sz="1100" baseline="0"/>
            <a:t> tabel haalt de dollar koersen van de diverse crypto currencies op uit het tabblad "import_koersen" en zet deze dan om naar koersen in EURO.</a:t>
          </a:r>
        </a:p>
        <a:p>
          <a:endParaRPr lang="nl-NL" sz="1100"/>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Gegevens_1" refreshOnLoad="1" connectionId="3" xr16:uid="{09121AB6-2F0D-4A85-A8E7-7DCCF4332243}" autoFormatId="16" applyNumberFormats="0" applyBorderFormats="0" applyFontFormats="0" applyPatternFormats="0" applyAlignmentFormats="0" applyWidthHeightFormats="0">
  <queryTableRefresh nextId="10">
    <queryTableFields count="9">
      <queryTableField id="1" name="Column1" tableColumnId="1"/>
      <queryTableField id="2" name="Column2" tableColumnId="2"/>
      <queryTableField id="3" name="Column3" tableColumnId="3"/>
      <queryTableField id="4" name="Column4" tableColumnId="4"/>
      <queryTableField id="5" name="Column5" tableColumnId="5"/>
      <queryTableField id="6" name="Column6" tableColumnId="6"/>
      <queryTableField id="7" name="Column7" tableColumnId="7"/>
      <queryTableField id="8" name="Column8" tableColumnId="8"/>
      <queryTableField id="9" name="Column9" tableColumnId="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eGegevens_2" connectionId="4" xr16:uid="{E29B68BF-E87F-4B5F-8D1E-6F49BF531D25}" autoFormatId="16" applyNumberFormats="0" applyBorderFormats="0" applyFontFormats="0" applyPatternFormats="0" applyAlignmentFormats="0" applyWidthHeightFormats="0">
  <queryTableRefresh nextId="4">
    <queryTableFields count="3">
      <queryTableField id="1" name="Column1" tableColumnId="1"/>
      <queryTableField id="2" name="1 USD = Units" tableColumnId="2"/>
      <queryTableField id="3" name="1 Unit = USD" tableColumnId="3"/>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122D899-0457-4934-8DFE-AED13BFB7DCD}" name="Tabel5" displayName="Tabel5" ref="A1:J8" totalsRowCount="1" headerRowDxfId="25" tableBorderDxfId="24" headerRowCellStyle="Standaard 2" dataCellStyle="Goed">
  <autoFilter ref="A1:J7" xr:uid="{172F9D7D-C8C3-4D69-A508-D0D187BBC230}"/>
  <tableColumns count="10">
    <tableColumn id="1" xr3:uid="{651A9692-B359-4839-A140-26024E7ABD5A}" name="Datum gekocht" totalsRowLabel="Totaal" dataDxfId="23" totalsRowDxfId="22" dataCellStyle="Neutraal" totalsRowCellStyle="Neutraal"/>
    <tableColumn id="2" xr3:uid="{0EAA1A2C-74EC-4083-A75E-54E408627EE4}" name="Naam" dataDxfId="21" totalsRowDxfId="20" dataCellStyle="Neutraal" totalsRowCellStyle="Neutraal"/>
    <tableColumn id="3" xr3:uid="{334DEDE2-A412-4E4F-BA16-905BFA668006}" name="aantal" dataDxfId="19" totalsRowDxfId="18" dataCellStyle="Neutraal" totalsRowCellStyle="Neutraal"/>
    <tableColumn id="4" xr3:uid="{646E81C2-47C0-4087-A35F-3F6CCBF2F153}" name="Waarde gekocht" totalsRowFunction="sum" dataDxfId="17" totalsRowDxfId="16" dataCellStyle="Neutraal"/>
    <tableColumn id="5" xr3:uid="{44AC2F39-643A-4D42-9277-F13170B01411}" name="Investering" totalsRowFunction="sum" dataDxfId="15" totalsRowDxfId="14" dataCellStyle="Goed">
      <calculatedColumnFormula>D2*C2</calculatedColumnFormula>
    </tableColumn>
    <tableColumn id="6" xr3:uid="{12F7A244-4D16-4796-8EAC-CAEE700F2736}" name="Koers" dataDxfId="13" totalsRowDxfId="12" dataCellStyle="Goed" totalsRowCellStyle="Goed"/>
    <tableColumn id="7" xr3:uid="{2124241D-DA02-4B3D-A800-EDA48377B663}" name="waarde" totalsRowFunction="sum" dataDxfId="11" totalsRowDxfId="10" dataCellStyle="Goed">
      <calculatedColumnFormula>C2*F2</calculatedColumnFormula>
    </tableColumn>
    <tableColumn id="8" xr3:uid="{0A322A55-18F2-4E8D-BDF0-4F31845F136E}" name="winst" totalsRowFunction="sum" dataDxfId="9" totalsRowDxfId="8" dataCellStyle="Goed">
      <calculatedColumnFormula>F2-D2</calculatedColumnFormula>
    </tableColumn>
    <tableColumn id="9" xr3:uid="{0DD040B2-2AF6-4A0C-9366-3995E6C2D39F}" name="Euro" totalsRowFunction="sum" dataDxfId="7" totalsRowDxfId="6" dataCellStyle="Goed">
      <calculatedColumnFormula>C2*H2</calculatedColumnFormula>
    </tableColumn>
    <tableColumn id="10" xr3:uid="{ACB2228F-B44C-4B50-BB9E-B7635030D290}" name="Procentueel" dataDxfId="5" totalsRowDxfId="4" dataCellStyle="Goed">
      <calculatedColumnFormula>H2/D2</calculatedColumnFormula>
    </tableColumn>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DE4FCA-E618-4C7C-A343-9D78AD4AA61D}" name="Tabel1" displayName="Tabel1" ref="A1:E16" headerRowDxfId="41">
  <autoFilter ref="A1:E16" xr:uid="{E2CDC2C3-8445-4080-BA0F-678958B49331}"/>
  <tableColumns count="5">
    <tableColumn id="1" xr3:uid="{CBB72396-E741-497E-8757-1537C4EE4936}" name="Naam"/>
    <tableColumn id="3" xr3:uid="{A4364EB0-DBD6-45EA-A046-D6C8BF13D85D}" name="Koers EURO" dataDxfId="40" dataCellStyle="Valuta">
      <calculatedColumnFormula>VLOOKUP(Tabel1[[#This Row],[Naam]],Tabel3[],3,0)</calculatedColumnFormula>
    </tableColumn>
    <tableColumn id="4" xr3:uid="{0D0D24B0-F8F9-4C27-8074-F8E38472FD04}" name="Vorige koers" dataDxfId="39" dataCellStyle="Valuta"/>
    <tableColumn id="5" xr3:uid="{6E29EF1E-E670-493B-8F31-082B053D7DAD}" name="Verschil" dataDxfId="38">
      <calculatedColumnFormula>Tabel1[[#This Row],[Koers EURO]]-Tabel1[[#This Row],[Vorige koers]]</calculatedColumnFormula>
    </tableColumn>
    <tableColumn id="2" xr3:uid="{061F1F93-88B8-47CE-9D94-F6E22154C280}" name="Procent verschil" dataDxfId="37">
      <calculatedColumnFormula>Tabel1[[#This Row],[Verschil]]/Tabel1[[#This Row],[Vorige koers]]</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DFB63BB-EF7A-4F43-BCB8-CCE3AFC7CA38}" name="Table_03" displayName="Table_03" ref="A1:I151" tableType="queryTable" totalsRowShown="0">
  <autoFilter ref="A1:I151" xr:uid="{B8320A41-E0D4-4DFD-AE52-36EC3026CC15}"/>
  <tableColumns count="9">
    <tableColumn id="1" xr3:uid="{8151E83B-7BC7-460C-B0B9-16616F1BC76C}" uniqueName="1" name="Column1" queryTableFieldId="1" dataDxfId="36"/>
    <tableColumn id="2" xr3:uid="{B981EF80-DFC9-450D-9E0B-DF0233C9D184}" uniqueName="2" name="Column2" queryTableFieldId="2" dataDxfId="35"/>
    <tableColumn id="3" xr3:uid="{A6039676-9744-4DC1-B75C-B6320209C04E}" uniqueName="3" name="Column3" queryTableFieldId="3" dataDxfId="34"/>
    <tableColumn id="4" xr3:uid="{B9AB57C9-E658-4618-9B55-FA500979403C}" uniqueName="4" name="Column4" queryTableFieldId="4" dataDxfId="33"/>
    <tableColumn id="5" xr3:uid="{0BDD9589-BEAC-4501-AAB0-D602A35F44B8}" uniqueName="5" name="Column5" queryTableFieldId="5"/>
    <tableColumn id="6" xr3:uid="{EAECE9D6-DD6B-411D-A847-86117F3B6B52}" uniqueName="6" name="Column6" queryTableFieldId="6" dataDxfId="32"/>
    <tableColumn id="7" xr3:uid="{4D6CADCB-EBDE-400B-9F46-6CD9BCB11993}" uniqueName="7" name="Column7" queryTableFieldId="7" dataDxfId="31"/>
    <tableColumn id="8" xr3:uid="{5052CADA-507E-404C-9812-719A10045E4D}" uniqueName="8" name="Column8" queryTableFieldId="8" dataDxfId="30"/>
    <tableColumn id="9" xr3:uid="{D4329394-1147-4DDD-801C-70CD27146E50}" uniqueName="9" name="Column9" queryTableFieldId="9"/>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B05044A-029A-46FB-A219-C256A41390CE}" name="Tabel3" displayName="Tabel3" ref="A1:C151" totalsRowShown="0" headerRowDxfId="29">
  <autoFilter ref="A1:C151" xr:uid="{D2D96E5A-59BA-45C7-A774-F418C6BCC293}"/>
  <tableColumns count="3">
    <tableColumn id="1" xr3:uid="{5FABE42E-B01A-47D6-8D17-598CD00D1071}" name="Naam">
      <calculatedColumnFormula>Table_03[[#This Row],[Column2]]</calculatedColumnFormula>
    </tableColumn>
    <tableColumn id="2" xr3:uid="{F58F1A63-0B15-41C1-8F61-F46EA82771DC}" name="Koers in dollars" dataDxfId="28">
      <calculatedColumnFormula>Table_03[[#This Row],[Column5]]/100</calculatedColumnFormula>
    </tableColumn>
    <tableColumn id="3" xr3:uid="{E2950F5F-7DC7-4601-A33F-23064A88CDC9}" name="Koers in EURO" dataDxfId="27">
      <calculatedColumnFormula>B2/Euro_koers</calculatedColumnFormula>
    </tableColumn>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E82E042-AC79-41F2-8CCB-38C6992A5E99}" name="Wisselkoers_Amerikaanse_Dollar__USD" displayName="Wisselkoers_Amerikaanse_Dollar__USD" ref="A1:C6" tableType="queryTable" totalsRowShown="0">
  <autoFilter ref="A1:C6" xr:uid="{7B37694C-B163-4012-84E7-4C9E6748B6D3}"/>
  <tableColumns count="3">
    <tableColumn id="1" xr3:uid="{DE28EDB6-73BC-4CA5-BCC4-F58839E30E2F}" uniqueName="1" name="Column1" queryTableFieldId="1" dataDxfId="26"/>
    <tableColumn id="2" xr3:uid="{67585BBF-7402-40AC-AD7C-FDA35B2255E4}" uniqueName="2" name="1 USD = Units" queryTableFieldId="2"/>
    <tableColumn id="3" xr3:uid="{34C8D9BF-D098-4D92-83A2-DED399C77E02}" uniqueName="3" name="1 Unit = USD" queryTableFieldId="3"/>
  </tableColumns>
  <tableStyleInfo name="TableStyleMedium7"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6A180-37DF-4F41-BDAA-59BE1DF61B95}">
  <dimension ref="A1:J30"/>
  <sheetViews>
    <sheetView tabSelected="1" workbookViewId="0">
      <selection activeCell="G7" sqref="G7"/>
    </sheetView>
  </sheetViews>
  <sheetFormatPr defaultRowHeight="15" x14ac:dyDescent="0.25"/>
  <cols>
    <col min="1" max="1" width="16.7109375" style="4" customWidth="1"/>
    <col min="2" max="3" width="20.85546875" style="4" customWidth="1"/>
    <col min="4" max="4" width="18" style="4" customWidth="1"/>
    <col min="5" max="5" width="16.7109375" style="4" customWidth="1"/>
    <col min="6" max="6" width="10.42578125" style="4" bestFit="1" customWidth="1"/>
    <col min="7" max="7" width="20.28515625" style="4" bestFit="1" customWidth="1"/>
    <col min="8" max="8" width="14.140625" style="4" customWidth="1"/>
    <col min="9" max="9" width="11.42578125" style="4" bestFit="1" customWidth="1"/>
    <col min="10" max="10" width="17.7109375" style="4" bestFit="1" customWidth="1"/>
    <col min="11" max="16384" width="9.140625" style="4"/>
  </cols>
  <sheetData>
    <row r="1" spans="1:10" x14ac:dyDescent="0.25">
      <c r="A1" s="17" t="s">
        <v>119</v>
      </c>
      <c r="B1" s="7" t="s">
        <v>0</v>
      </c>
      <c r="C1" s="7" t="s">
        <v>121</v>
      </c>
      <c r="D1" s="8" t="s">
        <v>122</v>
      </c>
      <c r="E1" s="8" t="s">
        <v>120</v>
      </c>
      <c r="F1" s="8" t="s">
        <v>9</v>
      </c>
      <c r="G1" s="8" t="s">
        <v>11</v>
      </c>
      <c r="H1" s="8" t="s">
        <v>8</v>
      </c>
      <c r="I1" s="8" t="s">
        <v>10</v>
      </c>
      <c r="J1" s="9" t="s">
        <v>7</v>
      </c>
    </row>
    <row r="2" spans="1:10" x14ac:dyDescent="0.25">
      <c r="A2" s="18">
        <v>44229</v>
      </c>
      <c r="B2" s="11" t="s">
        <v>21</v>
      </c>
      <c r="C2" s="10">
        <v>1</v>
      </c>
      <c r="D2" s="12">
        <v>43</v>
      </c>
      <c r="E2" s="5">
        <f>D2*C2</f>
        <v>43</v>
      </c>
      <c r="F2" s="6">
        <f>VLOOKUP(B2,Kopie_import!A2:C151,3,0)</f>
        <v>212.40961829493861</v>
      </c>
      <c r="G2" s="5">
        <f>C2*F2</f>
        <v>212.40961829493861</v>
      </c>
      <c r="H2" s="1">
        <f t="shared" ref="H2:H6" si="0">F2-D2</f>
        <v>169.40961829493861</v>
      </c>
      <c r="I2" s="1">
        <f>C2*H2</f>
        <v>169.40961829493861</v>
      </c>
      <c r="J2" s="13">
        <f t="shared" ref="J2:J6" si="1">H2/D2</f>
        <v>3.9397585649985722</v>
      </c>
    </row>
    <row r="3" spans="1:10" x14ac:dyDescent="0.25">
      <c r="A3" s="18">
        <v>44230</v>
      </c>
      <c r="B3" s="11" t="s">
        <v>92</v>
      </c>
      <c r="C3" s="10">
        <v>10</v>
      </c>
      <c r="D3" s="12">
        <v>1.77</v>
      </c>
      <c r="E3" s="5">
        <f>D3*C3</f>
        <v>17.7</v>
      </c>
      <c r="F3" s="6">
        <f>VLOOKUP(B3,Kopie_import!A3:C152,3,0)</f>
        <v>6.2216243484109635</v>
      </c>
      <c r="G3" s="5">
        <f>C3*F3</f>
        <v>62.216243484109633</v>
      </c>
      <c r="H3" s="1">
        <f t="shared" si="0"/>
        <v>4.451624348410963</v>
      </c>
      <c r="I3" s="1">
        <f>C3*H3</f>
        <v>44.51624348410963</v>
      </c>
      <c r="J3" s="13">
        <f t="shared" si="1"/>
        <v>2.5150420047519564</v>
      </c>
    </row>
    <row r="4" spans="1:10" x14ac:dyDescent="0.25">
      <c r="A4" s="18">
        <v>44233</v>
      </c>
      <c r="B4" s="11" t="s">
        <v>71</v>
      </c>
      <c r="C4" s="10">
        <v>10</v>
      </c>
      <c r="D4" s="12">
        <v>3.3</v>
      </c>
      <c r="E4" s="5">
        <f>D4*C4</f>
        <v>33</v>
      </c>
      <c r="F4" s="6">
        <f>VLOOKUP(B4,Kopie_import!A6:C155,3,0)</f>
        <v>4.7166638641331762</v>
      </c>
      <c r="G4" s="5">
        <f>C4*F4</f>
        <v>47.166638641331758</v>
      </c>
      <c r="H4" s="1">
        <f t="shared" si="0"/>
        <v>1.4166638641331764</v>
      </c>
      <c r="I4" s="1">
        <f>C4*H4</f>
        <v>14.166638641331764</v>
      </c>
      <c r="J4" s="13">
        <f t="shared" si="1"/>
        <v>0.42929208004035652</v>
      </c>
    </row>
    <row r="5" spans="1:10" x14ac:dyDescent="0.25">
      <c r="A5" s="18">
        <v>44234</v>
      </c>
      <c r="B5" s="11" t="s">
        <v>48</v>
      </c>
      <c r="C5" s="10">
        <v>10</v>
      </c>
      <c r="D5" s="12">
        <v>10</v>
      </c>
      <c r="E5" s="5">
        <f>D5*C5</f>
        <v>100</v>
      </c>
      <c r="F5" s="6">
        <f>VLOOKUP(B5,Kopie_import!A7:C156,3,0)</f>
        <v>16.369598116697492</v>
      </c>
      <c r="G5" s="5">
        <f>C5*F5</f>
        <v>163.69598116697492</v>
      </c>
      <c r="H5" s="1">
        <f t="shared" si="0"/>
        <v>6.3695981166974924</v>
      </c>
      <c r="I5" s="1">
        <f>C5*H5</f>
        <v>63.695981166974924</v>
      </c>
      <c r="J5" s="13">
        <f t="shared" si="1"/>
        <v>0.63695981166974924</v>
      </c>
    </row>
    <row r="6" spans="1:10" x14ac:dyDescent="0.25">
      <c r="A6" s="18">
        <v>44235</v>
      </c>
      <c r="B6" s="11" t="s">
        <v>13</v>
      </c>
      <c r="C6" s="10">
        <v>10</v>
      </c>
      <c r="D6" s="12">
        <v>15.8</v>
      </c>
      <c r="E6" s="5">
        <f>D6*C6</f>
        <v>158</v>
      </c>
      <c r="F6" s="6">
        <f>VLOOKUP(B6,Kopie_import!A8:C157,3,0)</f>
        <v>25.483437027072473</v>
      </c>
      <c r="G6" s="5">
        <f>C6*F6</f>
        <v>254.83437027072472</v>
      </c>
      <c r="H6" s="1">
        <f t="shared" si="0"/>
        <v>9.6834370270724719</v>
      </c>
      <c r="I6" s="1">
        <f>C6*H6</f>
        <v>96.834370270724719</v>
      </c>
      <c r="J6" s="13">
        <f t="shared" si="1"/>
        <v>0.6128757612071184</v>
      </c>
    </row>
    <row r="7" spans="1:10" x14ac:dyDescent="0.25">
      <c r="A7" s="19">
        <v>44272</v>
      </c>
      <c r="B7" s="20" t="s">
        <v>592</v>
      </c>
      <c r="C7" s="21">
        <v>10</v>
      </c>
      <c r="D7" s="22">
        <v>10</v>
      </c>
      <c r="E7" s="23">
        <f>D7*C7</f>
        <v>100</v>
      </c>
      <c r="F7" s="6">
        <f>VLOOKUP(B7,Kopie_import!A9:C158,3,0)</f>
        <v>15.074827644190348</v>
      </c>
      <c r="G7" s="23">
        <f>C7*F7</f>
        <v>150.74827644190347</v>
      </c>
      <c r="H7" s="24">
        <f>F7-D7</f>
        <v>5.0748276441903482</v>
      </c>
      <c r="I7" s="24">
        <f>C7*H7</f>
        <v>50.748276441903485</v>
      </c>
      <c r="J7" s="25">
        <f>H7/D7</f>
        <v>0.50748276441903484</v>
      </c>
    </row>
    <row r="8" spans="1:10" x14ac:dyDescent="0.25">
      <c r="A8" s="26" t="s">
        <v>621</v>
      </c>
      <c r="B8" s="27"/>
      <c r="C8" s="27"/>
      <c r="D8" s="30">
        <f>SUBTOTAL(109,Tabel5[Waarde gekocht])</f>
        <v>83.87</v>
      </c>
      <c r="E8" s="29">
        <f>SUBTOTAL(109,Tabel5[Investering])</f>
        <v>451.7</v>
      </c>
      <c r="F8" s="28"/>
      <c r="G8" s="29">
        <f>SUBTOTAL(109,Tabel5[waarde])</f>
        <v>891.07112829998323</v>
      </c>
      <c r="H8" s="31">
        <f>SUBTOTAL(109,Tabel5[winst])</f>
        <v>196.40576929544306</v>
      </c>
      <c r="I8" s="31">
        <f>SUBTOTAL(109,Tabel5[Euro])</f>
        <v>439.37112829998313</v>
      </c>
      <c r="J8" s="32"/>
    </row>
    <row r="9" spans="1:10" customFormat="1" x14ac:dyDescent="0.25">
      <c r="A9" s="4"/>
      <c r="B9" s="4"/>
      <c r="C9" s="4"/>
      <c r="G9" s="4"/>
      <c r="H9" s="4"/>
      <c r="I9" s="4"/>
      <c r="J9" s="4"/>
    </row>
    <row r="10" spans="1:10" customFormat="1" x14ac:dyDescent="0.25"/>
    <row r="11" spans="1:10" customFormat="1" x14ac:dyDescent="0.25"/>
    <row r="12" spans="1:10" customFormat="1" x14ac:dyDescent="0.25"/>
    <row r="13" spans="1:10" customFormat="1" x14ac:dyDescent="0.25"/>
    <row r="14" spans="1:10" customFormat="1" x14ac:dyDescent="0.25"/>
    <row r="15" spans="1:10" customFormat="1" x14ac:dyDescent="0.25"/>
    <row r="16" spans="1:10" customFormat="1" x14ac:dyDescent="0.25"/>
    <row r="17" spans="1:10" customFormat="1" x14ac:dyDescent="0.25"/>
    <row r="18" spans="1:10" customFormat="1" x14ac:dyDescent="0.25"/>
    <row r="19" spans="1:10" customFormat="1" x14ac:dyDescent="0.25"/>
    <row r="20" spans="1:10" customFormat="1" x14ac:dyDescent="0.25"/>
    <row r="21" spans="1:10" customFormat="1" x14ac:dyDescent="0.25"/>
    <row r="22" spans="1:10" customFormat="1" x14ac:dyDescent="0.25"/>
    <row r="23" spans="1:10" customFormat="1" x14ac:dyDescent="0.25"/>
    <row r="24" spans="1:10" customFormat="1" x14ac:dyDescent="0.25"/>
    <row r="25" spans="1:10" customFormat="1" x14ac:dyDescent="0.25"/>
    <row r="26" spans="1:10" customFormat="1" x14ac:dyDescent="0.25"/>
    <row r="27" spans="1:10" customFormat="1" x14ac:dyDescent="0.25"/>
    <row r="28" spans="1:10" customFormat="1" x14ac:dyDescent="0.25"/>
    <row r="29" spans="1:10" customFormat="1" x14ac:dyDescent="0.25"/>
    <row r="30" spans="1:10" x14ac:dyDescent="0.25">
      <c r="A30"/>
      <c r="B30"/>
      <c r="C30"/>
      <c r="D30"/>
      <c r="E30"/>
      <c r="F30"/>
      <c r="G30"/>
      <c r="H30"/>
      <c r="I30"/>
      <c r="J30"/>
    </row>
  </sheetData>
  <conditionalFormatting sqref="J2 J4:J7">
    <cfRule type="cellIs" dxfId="3" priority="16" operator="lessThan">
      <formula>0</formula>
    </cfRule>
  </conditionalFormatting>
  <conditionalFormatting sqref="J3">
    <cfRule type="cellIs" dxfId="2" priority="7" operator="lessThan">
      <formula>0</formula>
    </cfRule>
  </conditionalFormatting>
  <pageMargins left="0.7" right="0.7" top="0.75" bottom="0.75" header="0.3" footer="0.3"/>
  <pageSetup paperSize="9" orientation="portrait" horizontalDpi="0"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E6FBB-29D8-46A0-8E4F-A1E38AF9D2C3}">
  <dimension ref="A1:E16"/>
  <sheetViews>
    <sheetView workbookViewId="0">
      <selection activeCell="B13" sqref="B13"/>
    </sheetView>
  </sheetViews>
  <sheetFormatPr defaultRowHeight="15" x14ac:dyDescent="0.25"/>
  <cols>
    <col min="1" max="2" width="19.42578125" customWidth="1"/>
    <col min="3" max="3" width="14.42578125" bestFit="1" customWidth="1"/>
    <col min="4" max="4" width="11.140625" bestFit="1" customWidth="1"/>
    <col min="5" max="5" width="17.5703125" bestFit="1" customWidth="1"/>
  </cols>
  <sheetData>
    <row r="1" spans="1:5" x14ac:dyDescent="0.25">
      <c r="A1" s="2" t="s">
        <v>0</v>
      </c>
      <c r="B1" s="2" t="s">
        <v>279</v>
      </c>
      <c r="C1" s="2" t="s">
        <v>285</v>
      </c>
      <c r="D1" s="2" t="s">
        <v>286</v>
      </c>
      <c r="E1" s="2" t="s">
        <v>287</v>
      </c>
    </row>
    <row r="2" spans="1:5" x14ac:dyDescent="0.25">
      <c r="A2" t="s">
        <v>21</v>
      </c>
      <c r="B2" s="16">
        <f>VLOOKUP(Tabel1[[#This Row],[Naam]],Tabel3[],3,0)</f>
        <v>212.40961829493861</v>
      </c>
      <c r="C2" s="16">
        <v>203.56261599999999</v>
      </c>
      <c r="D2" s="14">
        <f>Tabel1[[#This Row],[Koers EURO]]-Tabel1[[#This Row],[Vorige koers]]</f>
        <v>8.8470022949386191</v>
      </c>
      <c r="E2" s="15">
        <f>Tabel1[[#This Row],[Verschil]]/Tabel1[[#This Row],[Vorige koers]]</f>
        <v>4.3460840053944974E-2</v>
      </c>
    </row>
    <row r="3" spans="1:5" x14ac:dyDescent="0.25">
      <c r="A3" t="s">
        <v>68</v>
      </c>
      <c r="B3" s="16">
        <f>VLOOKUP(Tabel1[[#This Row],[Naam]],Tabel3[],3,0)</f>
        <v>1.5385908861610897</v>
      </c>
      <c r="C3" s="16">
        <v>1.6034439999999999</v>
      </c>
      <c r="D3" s="14">
        <f>Tabel1[[#This Row],[Koers EURO]]-Tabel1[[#This Row],[Vorige koers]]</f>
        <v>-6.4853113838910126E-2</v>
      </c>
      <c r="E3" s="15">
        <f>Tabel1[[#This Row],[Verschil]]/Tabel1[[#This Row],[Vorige koers]]</f>
        <v>-4.0446135841919098E-2</v>
      </c>
    </row>
    <row r="4" spans="1:5" x14ac:dyDescent="0.25">
      <c r="A4" t="s">
        <v>83</v>
      </c>
      <c r="B4" s="16">
        <f>VLOOKUP(Tabel1[[#This Row],[Naam]],Tabel3[],3,0)</f>
        <v>1.9841937111148478</v>
      </c>
      <c r="C4" s="16">
        <v>1.5120560000000001</v>
      </c>
      <c r="D4" s="14">
        <f>Tabel1[[#This Row],[Koers EURO]]-Tabel1[[#This Row],[Vorige koers]]</f>
        <v>0.4721377111148477</v>
      </c>
      <c r="E4" s="15">
        <f>Tabel1[[#This Row],[Verschil]]/Tabel1[[#This Row],[Vorige koers]]</f>
        <v>0.31224882617763344</v>
      </c>
    </row>
    <row r="5" spans="1:5" x14ac:dyDescent="0.25">
      <c r="A5" t="s">
        <v>280</v>
      </c>
      <c r="B5" s="16">
        <f>VLOOKUP(Tabel1[[#This Row],[Naam]],Tabel3[],3,0)</f>
        <v>6.2216243484109635</v>
      </c>
      <c r="C5" s="16">
        <v>7.5353560000000002</v>
      </c>
      <c r="D5" s="14">
        <f>Tabel1[[#This Row],[Koers EURO]]-Tabel1[[#This Row],[Vorige koers]]</f>
        <v>-1.3137316515890367</v>
      </c>
      <c r="E5" s="15">
        <f>Tabel1[[#This Row],[Verschil]]/Tabel1[[#This Row],[Vorige koers]]</f>
        <v>-0.17434234714179883</v>
      </c>
    </row>
    <row r="6" spans="1:5" x14ac:dyDescent="0.25">
      <c r="A6" t="s">
        <v>281</v>
      </c>
      <c r="B6" s="16">
        <f>VLOOKUP(Tabel1[[#This Row],[Naam]],Tabel3[],3,0)</f>
        <v>5.8600975281654613</v>
      </c>
      <c r="C6" s="16">
        <v>4.2536959999999997</v>
      </c>
      <c r="D6" s="14">
        <f>Tabel1[[#This Row],[Koers EURO]]-Tabel1[[#This Row],[Vorige koers]]</f>
        <v>1.6064015281654616</v>
      </c>
      <c r="E6" s="15">
        <f>Tabel1[[#This Row],[Verschil]]/Tabel1[[#This Row],[Vorige koers]]</f>
        <v>0.37764840932813759</v>
      </c>
    </row>
    <row r="7" spans="1:5" x14ac:dyDescent="0.25">
      <c r="A7" t="s">
        <v>14</v>
      </c>
      <c r="B7" s="16">
        <f>VLOOKUP(Tabel1[[#This Row],[Naam]],Tabel3[],3,0)</f>
        <v>46260.971918614428</v>
      </c>
      <c r="C7" s="16">
        <v>44701.27708</v>
      </c>
      <c r="D7" s="14">
        <f>Tabel1[[#This Row],[Koers EURO]]-Tabel1[[#This Row],[Vorige koers]]</f>
        <v>1559.6948386144286</v>
      </c>
      <c r="E7" s="15">
        <f>Tabel1[[#This Row],[Verschil]]/Tabel1[[#This Row],[Vorige koers]]</f>
        <v>3.4891505131343523E-2</v>
      </c>
    </row>
    <row r="8" spans="1:5" x14ac:dyDescent="0.25">
      <c r="A8" t="s">
        <v>282</v>
      </c>
      <c r="B8" s="16">
        <f>VLOOKUP(Tabel1[[#This Row],[Naam]],Tabel3[],3,0)</f>
        <v>0.38674962165797883</v>
      </c>
      <c r="C8" s="16">
        <v>0.39878399999999997</v>
      </c>
      <c r="D8" s="14">
        <f>Tabel1[[#This Row],[Koers EURO]]-Tabel1[[#This Row],[Vorige koers]]</f>
        <v>-1.2034378342021146E-2</v>
      </c>
      <c r="E8" s="15">
        <f>Tabel1[[#This Row],[Verschil]]/Tabel1[[#This Row],[Vorige koers]]</f>
        <v>-3.0177686020555355E-2</v>
      </c>
    </row>
    <row r="9" spans="1:5" x14ac:dyDescent="0.25">
      <c r="A9" t="s">
        <v>283</v>
      </c>
      <c r="B9" s="16">
        <f>VLOOKUP(Tabel1[[#This Row],[Naam]],Tabel3[],3,0)</f>
        <v>25.483437027072473</v>
      </c>
      <c r="C9" s="16">
        <v>27.723795999999997</v>
      </c>
      <c r="D9" s="14">
        <f>Tabel1[[#This Row],[Koers EURO]]-Tabel1[[#This Row],[Vorige koers]]</f>
        <v>-2.240358972927524</v>
      </c>
      <c r="E9" s="15">
        <f>Tabel1[[#This Row],[Verschil]]/Tabel1[[#This Row],[Vorige koers]]</f>
        <v>-8.0809964585207741E-2</v>
      </c>
    </row>
    <row r="10" spans="1:5" x14ac:dyDescent="0.25">
      <c r="A10" t="s">
        <v>284</v>
      </c>
      <c r="B10" s="16">
        <f>VLOOKUP(Tabel1[[#This Row],[Naam]],Tabel3[],3,0)</f>
        <v>16.369598116697492</v>
      </c>
      <c r="C10" s="16">
        <v>14.605463999999998</v>
      </c>
      <c r="D10" s="14">
        <f>Tabel1[[#This Row],[Koers EURO]]-Tabel1[[#This Row],[Vorige koers]]</f>
        <v>1.7641341166974946</v>
      </c>
      <c r="E10" s="15">
        <f>Tabel1[[#This Row],[Verschil]]/Tabel1[[#This Row],[Vorige koers]]</f>
        <v>0.12078590017390033</v>
      </c>
    </row>
    <row r="11" spans="1:5" x14ac:dyDescent="0.25">
      <c r="A11" t="s">
        <v>29</v>
      </c>
      <c r="B11" s="16">
        <f>VLOOKUP(Tabel1[[#This Row],[Naam]],Tabel3[],3,0)</f>
        <v>193.13939801580628</v>
      </c>
      <c r="C11" s="16">
        <v>184.47914</v>
      </c>
      <c r="D11" s="14">
        <f>Tabel1[[#This Row],[Koers EURO]]-Tabel1[[#This Row],[Vorige koers]]</f>
        <v>8.6602580158062779</v>
      </c>
      <c r="E11" s="15">
        <f>Tabel1[[#This Row],[Verschil]]/Tabel1[[#This Row],[Vorige koers]]</f>
        <v>4.6944375476849459E-2</v>
      </c>
    </row>
    <row r="12" spans="1:5" x14ac:dyDescent="0.25">
      <c r="A12" t="s">
        <v>289</v>
      </c>
      <c r="B12" s="16">
        <f>VLOOKUP(Tabel1[[#This Row],[Naam]],Tabel3[],3,0)</f>
        <v>1.9757861106440222</v>
      </c>
      <c r="C12" s="16">
        <v>1.7945280000000001</v>
      </c>
      <c r="D12" s="14">
        <f>Tabel1[[#This Row],[Koers EURO]]-Tabel1[[#This Row],[Vorige koers]]</f>
        <v>0.18125811064402209</v>
      </c>
      <c r="E12" s="15">
        <f>Tabel1[[#This Row],[Verschil]]/Tabel1[[#This Row],[Vorige koers]]</f>
        <v>0.10100600862400702</v>
      </c>
    </row>
    <row r="13" spans="1:5" x14ac:dyDescent="0.25">
      <c r="A13" t="s">
        <v>111</v>
      </c>
      <c r="B13" s="16">
        <f>VLOOKUP(Tabel1[[#This Row],[Naam]],Tabel3[],3,0)</f>
        <v>0.42038002354128129</v>
      </c>
      <c r="C13" s="16">
        <v>0.23262400000000003</v>
      </c>
      <c r="D13" s="14">
        <f>Tabel1[[#This Row],[Koers EURO]]-Tabel1[[#This Row],[Vorige koers]]</f>
        <v>0.18775602354128126</v>
      </c>
      <c r="E13" s="15">
        <f>Tabel1[[#This Row],[Verschil]]/Tabel1[[#This Row],[Vorige koers]]</f>
        <v>0.80712232418530006</v>
      </c>
    </row>
    <row r="14" spans="1:5" x14ac:dyDescent="0.25">
      <c r="A14" t="s">
        <v>288</v>
      </c>
      <c r="B14" s="16">
        <f>VLOOKUP(Tabel1[[#This Row],[Naam]],Tabel3[],3,0)</f>
        <v>5.8853203295779387E-2</v>
      </c>
      <c r="C14" s="16">
        <v>4.9847999999999996E-2</v>
      </c>
      <c r="D14" s="14">
        <f>Tabel1[[#This Row],[Koers EURO]]-Tabel1[[#This Row],[Vorige koers]]</f>
        <v>9.0052032957793904E-3</v>
      </c>
      <c r="E14" s="15">
        <f>Tabel1[[#This Row],[Verschil]]/Tabel1[[#This Row],[Vorige koers]]</f>
        <v>0.18065325180106306</v>
      </c>
    </row>
    <row r="15" spans="1:5" x14ac:dyDescent="0.25">
      <c r="A15" t="s">
        <v>57</v>
      </c>
      <c r="B15" s="16">
        <f>VLOOKUP(Tabel1[[#This Row],[Naam]],Tabel3[],3,0)</f>
        <v>15.074827644190348</v>
      </c>
      <c r="C15" s="16">
        <v>9.2800359999999991</v>
      </c>
      <c r="D15" s="14">
        <f>Tabel1[[#This Row],[Koers EURO]]-Tabel1[[#This Row],[Vorige koers]]</f>
        <v>5.7947916441903491</v>
      </c>
      <c r="E15" s="15">
        <f>Tabel1[[#This Row],[Verschil]]/Tabel1[[#This Row],[Vorige koers]]</f>
        <v>0.62443633237956719</v>
      </c>
    </row>
    <row r="16" spans="1:5" x14ac:dyDescent="0.25">
      <c r="A16" t="s">
        <v>310</v>
      </c>
      <c r="B16" s="16">
        <f>VLOOKUP(Tabel1[[#This Row],[Naam]],Tabel3[],3,0)</f>
        <v>5.0445602824953757E-2</v>
      </c>
      <c r="C16" s="16">
        <f>VLOOKUP(Tabel1[[#This Row],[Naam]],Tabel3[],3,0)</f>
        <v>5.0445602824953757E-2</v>
      </c>
      <c r="D16" s="14">
        <f>Tabel1[[#This Row],[Koers EURO]]-Tabel1[[#This Row],[Vorige koers]]</f>
        <v>0</v>
      </c>
      <c r="E16" s="15">
        <f>Tabel1[[#This Row],[Verschil]]/Tabel1[[#This Row],[Vorige koers]]</f>
        <v>0</v>
      </c>
    </row>
  </sheetData>
  <conditionalFormatting sqref="A2:A16">
    <cfRule type="expression" dxfId="1" priority="1">
      <formula>B2&gt;C2</formula>
    </cfRule>
    <cfRule type="expression" dxfId="0" priority="2">
      <formula>B2&lt;C2</formula>
    </cfRule>
  </conditionalFormatting>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55E2E-EB03-4420-A24E-AC8E303B111C}">
  <dimension ref="A1:I151"/>
  <sheetViews>
    <sheetView workbookViewId="0">
      <selection activeCell="B15" sqref="B15"/>
    </sheetView>
  </sheetViews>
  <sheetFormatPr defaultRowHeight="15" x14ac:dyDescent="0.25"/>
  <cols>
    <col min="1" max="1" width="11.140625" bestFit="1" customWidth="1"/>
    <col min="2" max="2" width="24.85546875" bestFit="1" customWidth="1"/>
    <col min="3" max="9" width="11.140625" bestFit="1" customWidth="1"/>
  </cols>
  <sheetData>
    <row r="1" spans="1:9" x14ac:dyDescent="0.25">
      <c r="A1" t="s">
        <v>1</v>
      </c>
      <c r="B1" t="s">
        <v>2</v>
      </c>
      <c r="C1" t="s">
        <v>3</v>
      </c>
      <c r="D1" t="s">
        <v>4</v>
      </c>
      <c r="E1" t="s">
        <v>5</v>
      </c>
      <c r="F1" t="s">
        <v>123</v>
      </c>
      <c r="G1" t="s">
        <v>124</v>
      </c>
      <c r="H1" t="s">
        <v>125</v>
      </c>
      <c r="I1" t="s">
        <v>126</v>
      </c>
    </row>
    <row r="2" spans="1:9" x14ac:dyDescent="0.25">
      <c r="A2" t="s">
        <v>6</v>
      </c>
      <c r="B2" t="s">
        <v>14</v>
      </c>
      <c r="C2" t="s">
        <v>637</v>
      </c>
      <c r="D2" t="s">
        <v>638</v>
      </c>
      <c r="E2">
        <v>5502280</v>
      </c>
      <c r="F2" t="s">
        <v>318</v>
      </c>
      <c r="G2" t="s">
        <v>127</v>
      </c>
      <c r="H2" t="s">
        <v>319</v>
      </c>
      <c r="I2">
        <v>-3.31</v>
      </c>
    </row>
    <row r="3" spans="1:9" x14ac:dyDescent="0.25">
      <c r="A3" t="s">
        <v>6</v>
      </c>
      <c r="B3" t="s">
        <v>15</v>
      </c>
      <c r="C3" t="s">
        <v>639</v>
      </c>
      <c r="D3" t="s">
        <v>639</v>
      </c>
      <c r="E3">
        <v>176497</v>
      </c>
      <c r="F3" t="s">
        <v>320</v>
      </c>
      <c r="G3" t="s">
        <v>320</v>
      </c>
      <c r="H3" t="s">
        <v>321</v>
      </c>
      <c r="I3">
        <v>-2.2799999999999998</v>
      </c>
    </row>
    <row r="4" spans="1:9" x14ac:dyDescent="0.25">
      <c r="A4" t="s">
        <v>6</v>
      </c>
      <c r="B4" t="s">
        <v>18</v>
      </c>
      <c r="C4" t="s">
        <v>640</v>
      </c>
      <c r="D4" t="s">
        <v>641</v>
      </c>
      <c r="E4">
        <v>125</v>
      </c>
      <c r="F4" t="s">
        <v>128</v>
      </c>
      <c r="G4" t="s">
        <v>129</v>
      </c>
      <c r="H4" t="s">
        <v>322</v>
      </c>
      <c r="I4">
        <v>-0.32</v>
      </c>
    </row>
    <row r="5" spans="1:9" x14ac:dyDescent="0.25">
      <c r="A5" t="s">
        <v>6</v>
      </c>
      <c r="B5" t="s">
        <v>21</v>
      </c>
      <c r="C5" t="s">
        <v>642</v>
      </c>
      <c r="D5" t="s">
        <v>643</v>
      </c>
      <c r="E5">
        <v>25264</v>
      </c>
      <c r="F5" t="s">
        <v>130</v>
      </c>
      <c r="G5" t="s">
        <v>131</v>
      </c>
      <c r="H5" t="s">
        <v>323</v>
      </c>
      <c r="I5">
        <v>-2.2999999999999998</v>
      </c>
    </row>
    <row r="6" spans="1:9" x14ac:dyDescent="0.25">
      <c r="A6" t="s">
        <v>6</v>
      </c>
      <c r="B6" t="s">
        <v>16</v>
      </c>
      <c r="C6" t="s">
        <v>644</v>
      </c>
      <c r="D6" t="s">
        <v>645</v>
      </c>
      <c r="E6">
        <v>100</v>
      </c>
      <c r="F6" t="s">
        <v>324</v>
      </c>
      <c r="G6" t="s">
        <v>325</v>
      </c>
      <c r="H6" t="s">
        <v>326</v>
      </c>
      <c r="I6">
        <v>0.01</v>
      </c>
    </row>
    <row r="7" spans="1:9" x14ac:dyDescent="0.25">
      <c r="A7" t="s">
        <v>6</v>
      </c>
      <c r="B7" t="s">
        <v>17</v>
      </c>
      <c r="C7" t="s">
        <v>646</v>
      </c>
      <c r="D7" t="s">
        <v>647</v>
      </c>
      <c r="E7">
        <v>3497</v>
      </c>
      <c r="F7" t="s">
        <v>327</v>
      </c>
      <c r="G7" t="s">
        <v>328</v>
      </c>
      <c r="H7" t="s">
        <v>329</v>
      </c>
      <c r="I7">
        <v>-1.18</v>
      </c>
    </row>
    <row r="8" spans="1:9" x14ac:dyDescent="0.25">
      <c r="A8" t="s">
        <v>6</v>
      </c>
      <c r="B8" t="s">
        <v>12</v>
      </c>
      <c r="C8" t="s">
        <v>648</v>
      </c>
      <c r="D8" t="s">
        <v>649</v>
      </c>
      <c r="E8">
        <v>46</v>
      </c>
      <c r="F8" t="s">
        <v>132</v>
      </c>
      <c r="G8" t="s">
        <v>133</v>
      </c>
      <c r="H8" t="s">
        <v>330</v>
      </c>
      <c r="I8">
        <v>-0.16</v>
      </c>
    </row>
    <row r="9" spans="1:9" x14ac:dyDescent="0.25">
      <c r="A9" t="s">
        <v>6</v>
      </c>
      <c r="B9" t="s">
        <v>24</v>
      </c>
      <c r="C9" t="s">
        <v>650</v>
      </c>
      <c r="D9" t="s">
        <v>651</v>
      </c>
      <c r="E9">
        <v>3031</v>
      </c>
      <c r="F9" t="s">
        <v>331</v>
      </c>
      <c r="G9" t="s">
        <v>136</v>
      </c>
      <c r="H9" t="s">
        <v>332</v>
      </c>
      <c r="I9">
        <v>1</v>
      </c>
    </row>
    <row r="10" spans="1:9" x14ac:dyDescent="0.25">
      <c r="A10" t="s">
        <v>6</v>
      </c>
      <c r="B10" t="s">
        <v>19</v>
      </c>
      <c r="C10" t="s">
        <v>652</v>
      </c>
      <c r="D10" t="s">
        <v>653</v>
      </c>
      <c r="E10">
        <v>19825</v>
      </c>
      <c r="F10" t="s">
        <v>333</v>
      </c>
      <c r="G10" t="s">
        <v>134</v>
      </c>
      <c r="H10" t="s">
        <v>334</v>
      </c>
      <c r="I10">
        <v>-1.68</v>
      </c>
    </row>
    <row r="11" spans="1:9" x14ac:dyDescent="0.25">
      <c r="A11" t="s">
        <v>6</v>
      </c>
      <c r="B11" t="s">
        <v>135</v>
      </c>
      <c r="C11" t="s">
        <v>317</v>
      </c>
      <c r="D11" t="s">
        <v>622</v>
      </c>
      <c r="E11">
        <v>2783</v>
      </c>
      <c r="F11" t="s">
        <v>291</v>
      </c>
      <c r="G11" t="s">
        <v>136</v>
      </c>
      <c r="H11" t="s">
        <v>335</v>
      </c>
      <c r="I11">
        <v>-0.31</v>
      </c>
    </row>
    <row r="12" spans="1:9" x14ac:dyDescent="0.25">
      <c r="A12" t="s">
        <v>6</v>
      </c>
      <c r="B12" t="s">
        <v>20</v>
      </c>
      <c r="C12" t="s">
        <v>654</v>
      </c>
      <c r="D12" t="s">
        <v>655</v>
      </c>
      <c r="E12">
        <v>52300</v>
      </c>
      <c r="F12" t="s">
        <v>336</v>
      </c>
      <c r="G12" t="s">
        <v>127</v>
      </c>
      <c r="H12" t="s">
        <v>337</v>
      </c>
      <c r="I12">
        <v>-1.1200000000000001</v>
      </c>
    </row>
    <row r="13" spans="1:9" x14ac:dyDescent="0.25">
      <c r="A13" t="s">
        <v>6</v>
      </c>
      <c r="B13" t="s">
        <v>23</v>
      </c>
      <c r="C13" t="s">
        <v>656</v>
      </c>
      <c r="D13" t="s">
        <v>657</v>
      </c>
      <c r="E13">
        <v>100</v>
      </c>
      <c r="F13" t="s">
        <v>338</v>
      </c>
      <c r="G13" t="s">
        <v>339</v>
      </c>
      <c r="H13" t="s">
        <v>340</v>
      </c>
      <c r="I13">
        <v>0.01</v>
      </c>
    </row>
    <row r="14" spans="1:9" x14ac:dyDescent="0.25">
      <c r="A14" t="s">
        <v>6</v>
      </c>
      <c r="B14" t="s">
        <v>22</v>
      </c>
      <c r="C14" t="s">
        <v>623</v>
      </c>
      <c r="D14" t="s">
        <v>624</v>
      </c>
      <c r="E14">
        <v>39</v>
      </c>
      <c r="F14" t="s">
        <v>341</v>
      </c>
      <c r="G14" t="s">
        <v>137</v>
      </c>
      <c r="H14" t="s">
        <v>342</v>
      </c>
      <c r="I14">
        <v>-0.57999999999999996</v>
      </c>
    </row>
    <row r="15" spans="1:9" x14ac:dyDescent="0.25">
      <c r="A15" t="s">
        <v>6</v>
      </c>
      <c r="B15" t="s">
        <v>37</v>
      </c>
      <c r="C15" t="s">
        <v>658</v>
      </c>
      <c r="D15" t="s">
        <v>658</v>
      </c>
      <c r="E15">
        <v>6</v>
      </c>
      <c r="F15" t="s">
        <v>343</v>
      </c>
      <c r="G15" t="s">
        <v>343</v>
      </c>
      <c r="H15" t="s">
        <v>344</v>
      </c>
      <c r="I15">
        <v>-2.37</v>
      </c>
    </row>
    <row r="16" spans="1:9" x14ac:dyDescent="0.25">
      <c r="A16" t="s">
        <v>6</v>
      </c>
      <c r="B16" t="s">
        <v>25</v>
      </c>
      <c r="C16" t="s">
        <v>659</v>
      </c>
      <c r="D16" t="s">
        <v>659</v>
      </c>
      <c r="E16">
        <v>5502280</v>
      </c>
      <c r="F16" t="s">
        <v>345</v>
      </c>
      <c r="G16" t="s">
        <v>345</v>
      </c>
      <c r="H16" t="s">
        <v>346</v>
      </c>
      <c r="I16">
        <v>-3.31</v>
      </c>
    </row>
    <row r="17" spans="1:9" x14ac:dyDescent="0.25">
      <c r="A17" t="s">
        <v>6</v>
      </c>
      <c r="B17" t="s">
        <v>57</v>
      </c>
      <c r="C17" t="s">
        <v>660</v>
      </c>
      <c r="D17" t="s">
        <v>661</v>
      </c>
      <c r="E17">
        <v>1793</v>
      </c>
      <c r="F17" t="s">
        <v>347</v>
      </c>
      <c r="G17" t="s">
        <v>348</v>
      </c>
      <c r="H17" t="s">
        <v>349</v>
      </c>
      <c r="I17">
        <v>-12.4</v>
      </c>
    </row>
    <row r="18" spans="1:9" x14ac:dyDescent="0.25">
      <c r="A18" t="s">
        <v>6</v>
      </c>
      <c r="B18" t="s">
        <v>139</v>
      </c>
      <c r="C18" t="s">
        <v>662</v>
      </c>
      <c r="D18" t="s">
        <v>662</v>
      </c>
      <c r="E18">
        <v>697</v>
      </c>
      <c r="F18" t="s">
        <v>136</v>
      </c>
      <c r="G18" t="s">
        <v>136</v>
      </c>
      <c r="H18" t="s">
        <v>350</v>
      </c>
      <c r="I18">
        <v>-0.65</v>
      </c>
    </row>
    <row r="19" spans="1:9" x14ac:dyDescent="0.25">
      <c r="A19" t="s">
        <v>6</v>
      </c>
      <c r="B19" t="s">
        <v>32</v>
      </c>
      <c r="C19" t="s">
        <v>290</v>
      </c>
      <c r="D19" t="s">
        <v>663</v>
      </c>
      <c r="E19">
        <v>7</v>
      </c>
      <c r="F19" t="s">
        <v>150</v>
      </c>
      <c r="G19" t="s">
        <v>151</v>
      </c>
      <c r="H19" t="s">
        <v>351</v>
      </c>
      <c r="I19">
        <v>-1.1000000000000001</v>
      </c>
    </row>
    <row r="20" spans="1:9" x14ac:dyDescent="0.25">
      <c r="A20" t="s">
        <v>6</v>
      </c>
      <c r="B20" t="s">
        <v>26</v>
      </c>
      <c r="C20" t="s">
        <v>625</v>
      </c>
      <c r="D20" t="s">
        <v>626</v>
      </c>
      <c r="E20">
        <v>36728</v>
      </c>
      <c r="F20" t="s">
        <v>352</v>
      </c>
      <c r="G20" t="s">
        <v>138</v>
      </c>
      <c r="H20" t="s">
        <v>353</v>
      </c>
      <c r="I20">
        <v>-0.84</v>
      </c>
    </row>
    <row r="21" spans="1:9" x14ac:dyDescent="0.25">
      <c r="A21" t="s">
        <v>6</v>
      </c>
      <c r="B21" t="s">
        <v>36</v>
      </c>
      <c r="C21" t="s">
        <v>664</v>
      </c>
      <c r="D21" t="s">
        <v>665</v>
      </c>
      <c r="E21">
        <v>18</v>
      </c>
      <c r="F21" t="s">
        <v>140</v>
      </c>
      <c r="G21" t="s">
        <v>141</v>
      </c>
      <c r="H21" t="s">
        <v>354</v>
      </c>
      <c r="I21">
        <v>-4.54</v>
      </c>
    </row>
    <row r="22" spans="1:9" x14ac:dyDescent="0.25">
      <c r="A22" t="s">
        <v>6</v>
      </c>
      <c r="B22" t="s">
        <v>33</v>
      </c>
      <c r="C22" t="s">
        <v>666</v>
      </c>
      <c r="D22" t="s">
        <v>667</v>
      </c>
      <c r="E22">
        <v>2012</v>
      </c>
      <c r="F22" t="s">
        <v>355</v>
      </c>
      <c r="G22" t="s">
        <v>356</v>
      </c>
      <c r="H22" t="s">
        <v>357</v>
      </c>
      <c r="I22">
        <v>-4.26</v>
      </c>
    </row>
    <row r="23" spans="1:9" x14ac:dyDescent="0.25">
      <c r="A23" t="s">
        <v>6</v>
      </c>
      <c r="B23" t="s">
        <v>29</v>
      </c>
      <c r="C23" t="s">
        <v>598</v>
      </c>
      <c r="D23" t="s">
        <v>598</v>
      </c>
      <c r="E23">
        <v>22972</v>
      </c>
      <c r="F23" t="s">
        <v>358</v>
      </c>
      <c r="G23" t="s">
        <v>358</v>
      </c>
      <c r="H23" t="s">
        <v>359</v>
      </c>
      <c r="I23">
        <v>-0.01</v>
      </c>
    </row>
    <row r="24" spans="1:9" x14ac:dyDescent="0.25">
      <c r="A24" t="s">
        <v>6</v>
      </c>
      <c r="B24" t="s">
        <v>49</v>
      </c>
      <c r="C24" t="s">
        <v>668</v>
      </c>
      <c r="D24" t="s">
        <v>669</v>
      </c>
      <c r="E24">
        <v>3220</v>
      </c>
      <c r="F24" t="s">
        <v>360</v>
      </c>
      <c r="G24" t="s">
        <v>176</v>
      </c>
      <c r="H24" t="s">
        <v>361</v>
      </c>
      <c r="I24">
        <v>-2.65</v>
      </c>
    </row>
    <row r="25" spans="1:9" x14ac:dyDescent="0.25">
      <c r="A25" t="s">
        <v>6</v>
      </c>
      <c r="B25" t="s">
        <v>44</v>
      </c>
      <c r="C25" t="s">
        <v>670</v>
      </c>
      <c r="D25" t="s">
        <v>671</v>
      </c>
      <c r="E25">
        <v>6918</v>
      </c>
      <c r="F25" t="s">
        <v>292</v>
      </c>
      <c r="G25" t="s">
        <v>156</v>
      </c>
      <c r="H25" t="s">
        <v>362</v>
      </c>
      <c r="I25">
        <v>8.1</v>
      </c>
    </row>
    <row r="26" spans="1:9" x14ac:dyDescent="0.25">
      <c r="A26" t="s">
        <v>6</v>
      </c>
      <c r="B26" t="s">
        <v>31</v>
      </c>
      <c r="C26" t="s">
        <v>672</v>
      </c>
      <c r="D26" t="s">
        <v>673</v>
      </c>
      <c r="E26">
        <v>5</v>
      </c>
      <c r="F26" t="s">
        <v>142</v>
      </c>
      <c r="G26" t="s">
        <v>143</v>
      </c>
      <c r="H26" t="s">
        <v>363</v>
      </c>
      <c r="I26">
        <v>2.99</v>
      </c>
    </row>
    <row r="27" spans="1:9" x14ac:dyDescent="0.25">
      <c r="A27" t="s">
        <v>6</v>
      </c>
      <c r="B27" t="s">
        <v>154</v>
      </c>
      <c r="C27" t="s">
        <v>599</v>
      </c>
      <c r="D27" t="s">
        <v>674</v>
      </c>
      <c r="E27">
        <v>675</v>
      </c>
      <c r="F27" t="s">
        <v>155</v>
      </c>
      <c r="G27" t="s">
        <v>156</v>
      </c>
      <c r="H27" t="s">
        <v>364</v>
      </c>
      <c r="I27">
        <v>-4.47</v>
      </c>
    </row>
    <row r="28" spans="1:9" x14ac:dyDescent="0.25">
      <c r="A28" t="s">
        <v>6</v>
      </c>
      <c r="B28" t="s">
        <v>28</v>
      </c>
      <c r="C28" t="s">
        <v>675</v>
      </c>
      <c r="D28" t="s">
        <v>600</v>
      </c>
      <c r="E28">
        <v>391</v>
      </c>
      <c r="F28" t="s">
        <v>365</v>
      </c>
      <c r="G28" t="s">
        <v>144</v>
      </c>
      <c r="H28" t="s">
        <v>366</v>
      </c>
      <c r="I28">
        <v>-3.72</v>
      </c>
    </row>
    <row r="29" spans="1:9" x14ac:dyDescent="0.25">
      <c r="A29" t="s">
        <v>6</v>
      </c>
      <c r="B29" t="s">
        <v>40</v>
      </c>
      <c r="C29" t="s">
        <v>676</v>
      </c>
      <c r="D29" t="s">
        <v>676</v>
      </c>
      <c r="E29">
        <v>131</v>
      </c>
      <c r="F29" t="s">
        <v>149</v>
      </c>
      <c r="G29" t="s">
        <v>149</v>
      </c>
      <c r="H29" t="s">
        <v>367</v>
      </c>
      <c r="I29">
        <v>-1.29</v>
      </c>
    </row>
    <row r="30" spans="1:9" x14ac:dyDescent="0.25">
      <c r="A30" t="s">
        <v>6</v>
      </c>
      <c r="B30" t="s">
        <v>145</v>
      </c>
      <c r="C30" t="s">
        <v>369</v>
      </c>
      <c r="D30" t="s">
        <v>370</v>
      </c>
      <c r="E30">
        <v>2412</v>
      </c>
      <c r="F30" t="s">
        <v>146</v>
      </c>
      <c r="G30" t="s">
        <v>136</v>
      </c>
      <c r="H30" t="s">
        <v>371</v>
      </c>
      <c r="I30">
        <v>-0.19</v>
      </c>
    </row>
    <row r="31" spans="1:9" x14ac:dyDescent="0.25">
      <c r="A31" t="s">
        <v>6</v>
      </c>
      <c r="B31" t="s">
        <v>51</v>
      </c>
      <c r="C31" t="s">
        <v>677</v>
      </c>
      <c r="D31" t="s">
        <v>678</v>
      </c>
      <c r="E31">
        <v>3831</v>
      </c>
      <c r="F31" t="s">
        <v>157</v>
      </c>
      <c r="G31" t="s">
        <v>158</v>
      </c>
      <c r="H31" t="s">
        <v>368</v>
      </c>
      <c r="I31">
        <v>-4.87</v>
      </c>
    </row>
    <row r="32" spans="1:9" x14ac:dyDescent="0.25">
      <c r="A32" t="s">
        <v>6</v>
      </c>
      <c r="B32" t="s">
        <v>27</v>
      </c>
      <c r="C32" t="s">
        <v>315</v>
      </c>
      <c r="D32" t="s">
        <v>627</v>
      </c>
      <c r="E32">
        <v>19308</v>
      </c>
      <c r="F32" t="s">
        <v>372</v>
      </c>
      <c r="G32" t="s">
        <v>127</v>
      </c>
      <c r="H32" t="s">
        <v>373</v>
      </c>
      <c r="I32">
        <v>-0.86</v>
      </c>
    </row>
    <row r="33" spans="1:9" x14ac:dyDescent="0.25">
      <c r="A33" t="s">
        <v>6</v>
      </c>
      <c r="B33" t="s">
        <v>147</v>
      </c>
      <c r="C33" t="s">
        <v>679</v>
      </c>
      <c r="D33" t="s">
        <v>680</v>
      </c>
      <c r="E33">
        <v>1327</v>
      </c>
      <c r="F33" t="s">
        <v>374</v>
      </c>
      <c r="G33" t="s">
        <v>148</v>
      </c>
      <c r="H33" t="s">
        <v>375</v>
      </c>
      <c r="I33">
        <v>-2.64</v>
      </c>
    </row>
    <row r="34" spans="1:9" x14ac:dyDescent="0.25">
      <c r="A34" t="s">
        <v>6</v>
      </c>
      <c r="B34" t="s">
        <v>58</v>
      </c>
      <c r="C34" t="s">
        <v>681</v>
      </c>
      <c r="D34" t="s">
        <v>682</v>
      </c>
      <c r="E34">
        <v>119</v>
      </c>
      <c r="F34" t="s">
        <v>376</v>
      </c>
      <c r="G34" t="s">
        <v>165</v>
      </c>
      <c r="H34" t="s">
        <v>377</v>
      </c>
      <c r="I34">
        <v>-1.25</v>
      </c>
    </row>
    <row r="35" spans="1:9" x14ac:dyDescent="0.25">
      <c r="A35" t="s">
        <v>6</v>
      </c>
      <c r="B35" t="s">
        <v>30</v>
      </c>
      <c r="C35" t="s">
        <v>683</v>
      </c>
      <c r="D35" t="s">
        <v>683</v>
      </c>
      <c r="E35">
        <v>393</v>
      </c>
      <c r="F35" t="s">
        <v>378</v>
      </c>
      <c r="G35" t="s">
        <v>378</v>
      </c>
      <c r="H35" t="s">
        <v>379</v>
      </c>
      <c r="I35">
        <v>-2.89</v>
      </c>
    </row>
    <row r="36" spans="1:9" x14ac:dyDescent="0.25">
      <c r="A36" t="s">
        <v>6</v>
      </c>
      <c r="B36" t="s">
        <v>35</v>
      </c>
      <c r="C36" t="s">
        <v>684</v>
      </c>
      <c r="D36" t="s">
        <v>685</v>
      </c>
      <c r="E36">
        <v>4143</v>
      </c>
      <c r="F36" t="s">
        <v>159</v>
      </c>
      <c r="G36" t="s">
        <v>160</v>
      </c>
      <c r="H36" t="s">
        <v>380</v>
      </c>
      <c r="I36">
        <v>1.54</v>
      </c>
    </row>
    <row r="37" spans="1:9" x14ac:dyDescent="0.25">
      <c r="A37" t="s">
        <v>6</v>
      </c>
      <c r="B37" t="s">
        <v>111</v>
      </c>
      <c r="C37" t="s">
        <v>383</v>
      </c>
      <c r="D37" t="s">
        <v>664</v>
      </c>
      <c r="E37">
        <v>50</v>
      </c>
      <c r="F37" t="s">
        <v>381</v>
      </c>
      <c r="G37" t="s">
        <v>228</v>
      </c>
      <c r="H37" t="s">
        <v>382</v>
      </c>
      <c r="I37">
        <v>-3.84</v>
      </c>
    </row>
    <row r="38" spans="1:9" x14ac:dyDescent="0.25">
      <c r="A38" t="s">
        <v>6</v>
      </c>
      <c r="B38" t="s">
        <v>50</v>
      </c>
      <c r="C38" t="s">
        <v>686</v>
      </c>
      <c r="D38" t="s">
        <v>601</v>
      </c>
      <c r="E38">
        <v>32326</v>
      </c>
      <c r="F38" t="s">
        <v>177</v>
      </c>
      <c r="G38" t="s">
        <v>178</v>
      </c>
      <c r="H38" t="s">
        <v>384</v>
      </c>
      <c r="I38">
        <v>-0.54</v>
      </c>
    </row>
    <row r="39" spans="1:9" x14ac:dyDescent="0.25">
      <c r="A39" t="s">
        <v>6</v>
      </c>
      <c r="B39" t="s">
        <v>42</v>
      </c>
      <c r="C39" t="s">
        <v>602</v>
      </c>
      <c r="D39" t="s">
        <v>687</v>
      </c>
      <c r="E39">
        <v>1452</v>
      </c>
      <c r="F39" t="s">
        <v>152</v>
      </c>
      <c r="G39" t="s">
        <v>153</v>
      </c>
      <c r="H39" t="s">
        <v>385</v>
      </c>
      <c r="I39">
        <v>-2.52</v>
      </c>
    </row>
    <row r="40" spans="1:9" x14ac:dyDescent="0.25">
      <c r="A40" t="s">
        <v>6</v>
      </c>
      <c r="B40" t="s">
        <v>34</v>
      </c>
      <c r="C40" t="s">
        <v>386</v>
      </c>
      <c r="D40" t="s">
        <v>386</v>
      </c>
      <c r="E40">
        <v>100</v>
      </c>
      <c r="F40" t="s">
        <v>387</v>
      </c>
      <c r="G40" t="s">
        <v>387</v>
      </c>
      <c r="H40" t="s">
        <v>388</v>
      </c>
      <c r="I40">
        <v>-0.06</v>
      </c>
    </row>
    <row r="41" spans="1:9" x14ac:dyDescent="0.25">
      <c r="A41" t="s">
        <v>6</v>
      </c>
      <c r="B41" t="s">
        <v>48</v>
      </c>
      <c r="C41" t="s">
        <v>688</v>
      </c>
      <c r="D41" t="s">
        <v>689</v>
      </c>
      <c r="E41">
        <v>1947</v>
      </c>
      <c r="F41" t="s">
        <v>168</v>
      </c>
      <c r="G41" t="s">
        <v>169</v>
      </c>
      <c r="H41" t="s">
        <v>389</v>
      </c>
      <c r="I41">
        <v>-3.75</v>
      </c>
    </row>
    <row r="42" spans="1:9" x14ac:dyDescent="0.25">
      <c r="A42" t="s">
        <v>6</v>
      </c>
      <c r="B42" t="s">
        <v>60</v>
      </c>
      <c r="C42" t="s">
        <v>690</v>
      </c>
      <c r="D42" t="s">
        <v>691</v>
      </c>
      <c r="E42">
        <v>31</v>
      </c>
      <c r="F42" t="s">
        <v>390</v>
      </c>
      <c r="G42" t="s">
        <v>197</v>
      </c>
      <c r="H42" t="s">
        <v>391</v>
      </c>
      <c r="I42">
        <v>-9.27</v>
      </c>
    </row>
    <row r="43" spans="1:9" x14ac:dyDescent="0.25">
      <c r="A43" t="s">
        <v>6</v>
      </c>
      <c r="B43" t="s">
        <v>172</v>
      </c>
      <c r="C43" t="s">
        <v>692</v>
      </c>
      <c r="D43" t="s">
        <v>693</v>
      </c>
      <c r="E43">
        <v>28</v>
      </c>
      <c r="F43" t="s">
        <v>173</v>
      </c>
      <c r="G43" t="s">
        <v>165</v>
      </c>
      <c r="H43" t="s">
        <v>394</v>
      </c>
      <c r="I43">
        <v>-2.71</v>
      </c>
    </row>
    <row r="44" spans="1:9" x14ac:dyDescent="0.25">
      <c r="A44" t="s">
        <v>6</v>
      </c>
      <c r="B44" t="s">
        <v>45</v>
      </c>
      <c r="C44" t="s">
        <v>694</v>
      </c>
      <c r="D44" t="s">
        <v>631</v>
      </c>
      <c r="E44">
        <v>22073</v>
      </c>
      <c r="F44" t="s">
        <v>392</v>
      </c>
      <c r="G44" t="s">
        <v>171</v>
      </c>
      <c r="H44" t="s">
        <v>393</v>
      </c>
      <c r="I44">
        <v>-1.4</v>
      </c>
    </row>
    <row r="45" spans="1:9" x14ac:dyDescent="0.25">
      <c r="A45" t="s">
        <v>6</v>
      </c>
      <c r="B45" t="s">
        <v>46</v>
      </c>
      <c r="C45" t="s">
        <v>695</v>
      </c>
      <c r="D45" t="s">
        <v>696</v>
      </c>
      <c r="E45">
        <v>12892</v>
      </c>
      <c r="F45" t="s">
        <v>395</v>
      </c>
      <c r="G45" t="s">
        <v>161</v>
      </c>
      <c r="H45" t="s">
        <v>396</v>
      </c>
      <c r="I45">
        <v>-1.25</v>
      </c>
    </row>
    <row r="46" spans="1:9" x14ac:dyDescent="0.25">
      <c r="A46" t="s">
        <v>6</v>
      </c>
      <c r="B46" t="s">
        <v>39</v>
      </c>
      <c r="C46" t="s">
        <v>397</v>
      </c>
      <c r="D46" t="s">
        <v>397</v>
      </c>
      <c r="E46">
        <v>211</v>
      </c>
      <c r="F46" t="s">
        <v>179</v>
      </c>
      <c r="G46" t="s">
        <v>179</v>
      </c>
      <c r="H46" t="s">
        <v>398</v>
      </c>
      <c r="I46">
        <v>2.74</v>
      </c>
    </row>
    <row r="47" spans="1:9" x14ac:dyDescent="0.25">
      <c r="A47" t="s">
        <v>6</v>
      </c>
      <c r="B47" t="s">
        <v>166</v>
      </c>
      <c r="C47" t="s">
        <v>400</v>
      </c>
      <c r="D47" t="s">
        <v>697</v>
      </c>
      <c r="E47">
        <v>168</v>
      </c>
      <c r="F47" t="s">
        <v>167</v>
      </c>
      <c r="G47" t="s">
        <v>165</v>
      </c>
      <c r="H47" t="s">
        <v>401</v>
      </c>
      <c r="I47">
        <v>-2.06</v>
      </c>
    </row>
    <row r="48" spans="1:9" x14ac:dyDescent="0.25">
      <c r="A48" t="s">
        <v>6</v>
      </c>
      <c r="B48" t="s">
        <v>162</v>
      </c>
      <c r="C48" t="s">
        <v>606</v>
      </c>
      <c r="D48" t="s">
        <v>698</v>
      </c>
      <c r="E48">
        <v>1808</v>
      </c>
      <c r="F48" t="s">
        <v>163</v>
      </c>
      <c r="G48" t="s">
        <v>164</v>
      </c>
      <c r="H48" t="s">
        <v>399</v>
      </c>
      <c r="I48">
        <v>-3.55</v>
      </c>
    </row>
    <row r="49" spans="1:9" x14ac:dyDescent="0.25">
      <c r="A49" t="s">
        <v>6</v>
      </c>
      <c r="B49" t="s">
        <v>56</v>
      </c>
      <c r="C49" t="s">
        <v>402</v>
      </c>
      <c r="D49" t="s">
        <v>403</v>
      </c>
      <c r="E49">
        <v>16189</v>
      </c>
      <c r="F49" t="s">
        <v>404</v>
      </c>
      <c r="G49" t="s">
        <v>127</v>
      </c>
      <c r="H49" t="s">
        <v>405</v>
      </c>
      <c r="I49">
        <v>-3.8</v>
      </c>
    </row>
    <row r="50" spans="1:9" x14ac:dyDescent="0.25">
      <c r="A50" t="s">
        <v>6</v>
      </c>
      <c r="B50" t="s">
        <v>38</v>
      </c>
      <c r="C50" t="s">
        <v>699</v>
      </c>
      <c r="D50" t="s">
        <v>700</v>
      </c>
      <c r="E50">
        <v>205540</v>
      </c>
      <c r="F50" t="s">
        <v>174</v>
      </c>
      <c r="G50" t="s">
        <v>175</v>
      </c>
      <c r="H50" t="s">
        <v>406</v>
      </c>
      <c r="I50">
        <v>-0.98</v>
      </c>
    </row>
    <row r="51" spans="1:9" x14ac:dyDescent="0.25">
      <c r="A51" t="s">
        <v>6</v>
      </c>
      <c r="B51" t="s">
        <v>94</v>
      </c>
      <c r="C51" t="s">
        <v>701</v>
      </c>
      <c r="D51" t="s">
        <v>593</v>
      </c>
      <c r="E51">
        <v>40</v>
      </c>
      <c r="F51" t="s">
        <v>407</v>
      </c>
      <c r="G51" t="s">
        <v>165</v>
      </c>
      <c r="H51" t="s">
        <v>408</v>
      </c>
      <c r="I51">
        <v>7.91</v>
      </c>
    </row>
    <row r="52" spans="1:9" x14ac:dyDescent="0.25">
      <c r="A52" t="s">
        <v>6</v>
      </c>
      <c r="B52" t="s">
        <v>180</v>
      </c>
      <c r="C52" t="s">
        <v>702</v>
      </c>
      <c r="D52" t="s">
        <v>703</v>
      </c>
      <c r="E52">
        <v>1</v>
      </c>
      <c r="F52" t="s">
        <v>181</v>
      </c>
      <c r="G52" t="s">
        <v>182</v>
      </c>
      <c r="H52" t="s">
        <v>409</v>
      </c>
      <c r="I52">
        <v>-0.95</v>
      </c>
    </row>
    <row r="53" spans="1:9" x14ac:dyDescent="0.25">
      <c r="A53" t="s">
        <v>6</v>
      </c>
      <c r="B53" t="s">
        <v>43</v>
      </c>
      <c r="C53" t="s">
        <v>414</v>
      </c>
      <c r="D53" t="s">
        <v>704</v>
      </c>
      <c r="E53">
        <v>42390</v>
      </c>
      <c r="F53" t="s">
        <v>412</v>
      </c>
      <c r="G53" t="s">
        <v>170</v>
      </c>
      <c r="H53" t="s">
        <v>413</v>
      </c>
      <c r="I53">
        <v>-1.87</v>
      </c>
    </row>
    <row r="54" spans="1:9" x14ac:dyDescent="0.25">
      <c r="A54" t="s">
        <v>6</v>
      </c>
      <c r="B54" t="s">
        <v>83</v>
      </c>
      <c r="C54" t="s">
        <v>705</v>
      </c>
      <c r="D54" t="s">
        <v>706</v>
      </c>
      <c r="E54">
        <v>236</v>
      </c>
      <c r="F54" t="s">
        <v>202</v>
      </c>
      <c r="G54" t="s">
        <v>136</v>
      </c>
      <c r="H54" t="s">
        <v>415</v>
      </c>
      <c r="I54">
        <v>-7.46</v>
      </c>
    </row>
    <row r="55" spans="1:9" x14ac:dyDescent="0.25">
      <c r="A55" t="s">
        <v>6</v>
      </c>
      <c r="B55" t="s">
        <v>55</v>
      </c>
      <c r="C55" t="s">
        <v>707</v>
      </c>
      <c r="D55" t="s">
        <v>708</v>
      </c>
      <c r="E55">
        <v>18</v>
      </c>
      <c r="F55" t="s">
        <v>410</v>
      </c>
      <c r="G55" t="s">
        <v>186</v>
      </c>
      <c r="H55" t="s">
        <v>411</v>
      </c>
      <c r="I55">
        <v>14.39</v>
      </c>
    </row>
    <row r="56" spans="1:9" x14ac:dyDescent="0.25">
      <c r="A56" t="s">
        <v>6</v>
      </c>
      <c r="B56" t="s">
        <v>61</v>
      </c>
      <c r="C56" t="s">
        <v>495</v>
      </c>
      <c r="D56" t="s">
        <v>709</v>
      </c>
      <c r="E56">
        <v>617</v>
      </c>
      <c r="F56" t="s">
        <v>416</v>
      </c>
      <c r="G56" t="s">
        <v>136</v>
      </c>
      <c r="H56" t="s">
        <v>417</v>
      </c>
      <c r="I56">
        <v>-3.4</v>
      </c>
    </row>
    <row r="57" spans="1:9" x14ac:dyDescent="0.25">
      <c r="A57" t="s">
        <v>6</v>
      </c>
      <c r="B57" t="s">
        <v>107</v>
      </c>
      <c r="C57" t="s">
        <v>628</v>
      </c>
      <c r="D57" t="s">
        <v>629</v>
      </c>
      <c r="E57">
        <v>22</v>
      </c>
      <c r="F57" t="s">
        <v>418</v>
      </c>
      <c r="G57" t="s">
        <v>186</v>
      </c>
      <c r="H57" t="s">
        <v>419</v>
      </c>
      <c r="I57">
        <v>-1.53</v>
      </c>
    </row>
    <row r="58" spans="1:9" x14ac:dyDescent="0.25">
      <c r="A58" t="s">
        <v>6</v>
      </c>
      <c r="B58" t="s">
        <v>102</v>
      </c>
      <c r="C58" t="s">
        <v>710</v>
      </c>
      <c r="D58" t="s">
        <v>710</v>
      </c>
      <c r="E58">
        <v>31</v>
      </c>
      <c r="F58" t="s">
        <v>420</v>
      </c>
      <c r="G58" t="s">
        <v>420</v>
      </c>
      <c r="H58" t="s">
        <v>421</v>
      </c>
      <c r="I58">
        <v>-12.03</v>
      </c>
    </row>
    <row r="59" spans="1:9" x14ac:dyDescent="0.25">
      <c r="A59" t="s">
        <v>6</v>
      </c>
      <c r="B59" t="s">
        <v>78</v>
      </c>
      <c r="C59" t="s">
        <v>549</v>
      </c>
      <c r="D59" t="s">
        <v>549</v>
      </c>
      <c r="E59">
        <v>0</v>
      </c>
      <c r="F59" t="s">
        <v>422</v>
      </c>
      <c r="G59" t="s">
        <v>196</v>
      </c>
      <c r="H59" t="s">
        <v>423</v>
      </c>
      <c r="I59">
        <v>-0.82</v>
      </c>
    </row>
    <row r="60" spans="1:9" x14ac:dyDescent="0.25">
      <c r="A60" t="s">
        <v>6</v>
      </c>
      <c r="B60" t="s">
        <v>52</v>
      </c>
      <c r="C60" t="s">
        <v>711</v>
      </c>
      <c r="D60" t="s">
        <v>712</v>
      </c>
      <c r="E60">
        <v>13591</v>
      </c>
      <c r="F60" t="s">
        <v>424</v>
      </c>
      <c r="G60" t="s">
        <v>127</v>
      </c>
      <c r="H60" t="s">
        <v>425</v>
      </c>
      <c r="I60">
        <v>-2.8</v>
      </c>
    </row>
    <row r="61" spans="1:9" x14ac:dyDescent="0.25">
      <c r="A61" t="s">
        <v>6</v>
      </c>
      <c r="B61" t="s">
        <v>74</v>
      </c>
      <c r="C61" t="s">
        <v>428</v>
      </c>
      <c r="D61" t="s">
        <v>713</v>
      </c>
      <c r="E61">
        <v>261</v>
      </c>
      <c r="F61" t="s">
        <v>195</v>
      </c>
      <c r="G61" t="s">
        <v>136</v>
      </c>
      <c r="H61" t="s">
        <v>429</v>
      </c>
      <c r="I61">
        <v>-4.32</v>
      </c>
    </row>
    <row r="62" spans="1:9" x14ac:dyDescent="0.25">
      <c r="A62" t="s">
        <v>6</v>
      </c>
      <c r="B62" t="s">
        <v>69</v>
      </c>
      <c r="C62" t="s">
        <v>714</v>
      </c>
      <c r="D62" t="s">
        <v>313</v>
      </c>
      <c r="E62">
        <v>97</v>
      </c>
      <c r="F62" t="s">
        <v>426</v>
      </c>
      <c r="G62" t="s">
        <v>206</v>
      </c>
      <c r="H62" t="s">
        <v>427</v>
      </c>
      <c r="I62">
        <v>-5.14</v>
      </c>
    </row>
    <row r="63" spans="1:9" x14ac:dyDescent="0.25">
      <c r="A63" t="s">
        <v>6</v>
      </c>
      <c r="B63" t="s">
        <v>184</v>
      </c>
      <c r="C63" t="s">
        <v>714</v>
      </c>
      <c r="D63" t="s">
        <v>630</v>
      </c>
      <c r="E63">
        <v>203</v>
      </c>
      <c r="F63" t="s">
        <v>185</v>
      </c>
      <c r="G63" t="s">
        <v>136</v>
      </c>
      <c r="H63" t="s">
        <v>430</v>
      </c>
      <c r="I63">
        <v>-1.44</v>
      </c>
    </row>
    <row r="64" spans="1:9" x14ac:dyDescent="0.25">
      <c r="A64" t="s">
        <v>6</v>
      </c>
      <c r="B64" t="s">
        <v>54</v>
      </c>
      <c r="C64" t="s">
        <v>594</v>
      </c>
      <c r="D64" t="s">
        <v>715</v>
      </c>
      <c r="E64">
        <v>1200</v>
      </c>
      <c r="F64" t="s">
        <v>187</v>
      </c>
      <c r="G64" t="s">
        <v>188</v>
      </c>
      <c r="H64" t="s">
        <v>431</v>
      </c>
      <c r="I64">
        <v>-3.4</v>
      </c>
    </row>
    <row r="65" spans="1:9" x14ac:dyDescent="0.25">
      <c r="A65" t="s">
        <v>6</v>
      </c>
      <c r="B65" t="s">
        <v>93</v>
      </c>
      <c r="C65" t="s">
        <v>603</v>
      </c>
      <c r="D65" t="s">
        <v>604</v>
      </c>
      <c r="E65">
        <v>5501660</v>
      </c>
      <c r="F65" t="s">
        <v>432</v>
      </c>
      <c r="G65" t="s">
        <v>194</v>
      </c>
      <c r="H65" t="s">
        <v>433</v>
      </c>
      <c r="I65">
        <v>-3.34</v>
      </c>
    </row>
    <row r="66" spans="1:9" x14ac:dyDescent="0.25">
      <c r="A66" t="s">
        <v>6</v>
      </c>
      <c r="B66" t="s">
        <v>190</v>
      </c>
      <c r="C66" t="s">
        <v>605</v>
      </c>
      <c r="D66" t="s">
        <v>716</v>
      </c>
      <c r="E66">
        <v>347</v>
      </c>
      <c r="F66" t="s">
        <v>434</v>
      </c>
      <c r="G66" t="s">
        <v>191</v>
      </c>
      <c r="H66" t="s">
        <v>435</v>
      </c>
      <c r="I66">
        <v>-1.85</v>
      </c>
    </row>
    <row r="67" spans="1:9" x14ac:dyDescent="0.25">
      <c r="A67" t="s">
        <v>6</v>
      </c>
      <c r="B67" t="s">
        <v>67</v>
      </c>
      <c r="C67" t="s">
        <v>211</v>
      </c>
      <c r="D67" t="s">
        <v>717</v>
      </c>
      <c r="E67">
        <v>141</v>
      </c>
      <c r="F67" t="s">
        <v>436</v>
      </c>
      <c r="G67" t="s">
        <v>136</v>
      </c>
      <c r="H67" t="s">
        <v>437</v>
      </c>
      <c r="I67">
        <v>3.06</v>
      </c>
    </row>
    <row r="68" spans="1:9" x14ac:dyDescent="0.25">
      <c r="A68" t="s">
        <v>6</v>
      </c>
      <c r="B68" t="s">
        <v>71</v>
      </c>
      <c r="C68" t="s">
        <v>718</v>
      </c>
      <c r="D68" t="s">
        <v>719</v>
      </c>
      <c r="E68">
        <v>561</v>
      </c>
      <c r="F68" t="s">
        <v>189</v>
      </c>
      <c r="G68" t="s">
        <v>153</v>
      </c>
      <c r="H68" t="s">
        <v>438</v>
      </c>
      <c r="I68">
        <v>0.37</v>
      </c>
    </row>
    <row r="69" spans="1:9" x14ac:dyDescent="0.25">
      <c r="A69" t="s">
        <v>6</v>
      </c>
      <c r="B69" t="s">
        <v>62</v>
      </c>
      <c r="C69" t="s">
        <v>632</v>
      </c>
      <c r="D69" t="s">
        <v>720</v>
      </c>
      <c r="E69">
        <v>2360</v>
      </c>
      <c r="F69" t="s">
        <v>293</v>
      </c>
      <c r="G69" t="s">
        <v>200</v>
      </c>
      <c r="H69" t="s">
        <v>439</v>
      </c>
      <c r="I69">
        <v>-2.17</v>
      </c>
    </row>
    <row r="70" spans="1:9" x14ac:dyDescent="0.25">
      <c r="A70" t="s">
        <v>6</v>
      </c>
      <c r="B70" t="s">
        <v>89</v>
      </c>
      <c r="C70" t="s">
        <v>721</v>
      </c>
      <c r="D70" t="s">
        <v>722</v>
      </c>
      <c r="E70">
        <v>82</v>
      </c>
      <c r="F70" t="s">
        <v>295</v>
      </c>
      <c r="G70" t="s">
        <v>229</v>
      </c>
      <c r="H70" t="s">
        <v>440</v>
      </c>
      <c r="I70">
        <v>-9.61</v>
      </c>
    </row>
    <row r="71" spans="1:9" x14ac:dyDescent="0.25">
      <c r="A71" t="s">
        <v>6</v>
      </c>
      <c r="B71" t="s">
        <v>183</v>
      </c>
      <c r="C71" t="s">
        <v>723</v>
      </c>
      <c r="D71" t="s">
        <v>512</v>
      </c>
      <c r="E71">
        <v>966</v>
      </c>
      <c r="F71" t="s">
        <v>441</v>
      </c>
      <c r="G71" t="s">
        <v>442</v>
      </c>
      <c r="H71" t="s">
        <v>443</v>
      </c>
      <c r="I71">
        <v>-3.09</v>
      </c>
    </row>
    <row r="72" spans="1:9" x14ac:dyDescent="0.25">
      <c r="A72" t="s">
        <v>6</v>
      </c>
      <c r="B72" t="s">
        <v>53</v>
      </c>
      <c r="C72" t="s">
        <v>724</v>
      </c>
      <c r="D72" t="s">
        <v>444</v>
      </c>
      <c r="E72">
        <v>3393861</v>
      </c>
      <c r="F72" t="s">
        <v>198</v>
      </c>
      <c r="G72" t="s">
        <v>199</v>
      </c>
      <c r="H72" t="s">
        <v>445</v>
      </c>
      <c r="I72">
        <v>-3.02</v>
      </c>
    </row>
    <row r="73" spans="1:9" x14ac:dyDescent="0.25">
      <c r="A73" t="s">
        <v>6</v>
      </c>
      <c r="B73" t="s">
        <v>110</v>
      </c>
      <c r="C73" t="s">
        <v>595</v>
      </c>
      <c r="D73" t="s">
        <v>725</v>
      </c>
      <c r="E73">
        <v>1</v>
      </c>
      <c r="F73" t="s">
        <v>446</v>
      </c>
      <c r="G73" t="s">
        <v>237</v>
      </c>
      <c r="H73" t="s">
        <v>447</v>
      </c>
      <c r="I73">
        <v>5.95</v>
      </c>
    </row>
    <row r="74" spans="1:9" x14ac:dyDescent="0.25">
      <c r="A74" t="s">
        <v>6</v>
      </c>
      <c r="B74" t="s">
        <v>92</v>
      </c>
      <c r="C74" t="s">
        <v>607</v>
      </c>
      <c r="D74" t="s">
        <v>607</v>
      </c>
      <c r="E74">
        <v>740</v>
      </c>
      <c r="F74" t="s">
        <v>448</v>
      </c>
      <c r="G74" t="s">
        <v>448</v>
      </c>
      <c r="H74" t="s">
        <v>449</v>
      </c>
      <c r="I74">
        <v>-2.4500000000000002</v>
      </c>
    </row>
    <row r="75" spans="1:9" x14ac:dyDescent="0.25">
      <c r="A75" t="s">
        <v>6</v>
      </c>
      <c r="B75" t="s">
        <v>41</v>
      </c>
      <c r="C75" t="s">
        <v>608</v>
      </c>
      <c r="D75" t="s">
        <v>609</v>
      </c>
      <c r="E75">
        <v>476</v>
      </c>
      <c r="F75" t="s">
        <v>203</v>
      </c>
      <c r="G75" t="s">
        <v>204</v>
      </c>
      <c r="H75" t="s">
        <v>450</v>
      </c>
      <c r="I75">
        <v>0.45</v>
      </c>
    </row>
    <row r="76" spans="1:9" x14ac:dyDescent="0.25">
      <c r="A76" t="s">
        <v>6</v>
      </c>
      <c r="B76" t="s">
        <v>68</v>
      </c>
      <c r="C76" t="s">
        <v>633</v>
      </c>
      <c r="D76" t="s">
        <v>451</v>
      </c>
      <c r="E76">
        <v>183</v>
      </c>
      <c r="F76" t="s">
        <v>452</v>
      </c>
      <c r="G76" t="s">
        <v>201</v>
      </c>
      <c r="H76" t="s">
        <v>453</v>
      </c>
      <c r="I76">
        <v>-4.6900000000000004</v>
      </c>
    </row>
    <row r="77" spans="1:9" x14ac:dyDescent="0.25">
      <c r="A77" t="s">
        <v>6</v>
      </c>
      <c r="B77" t="s">
        <v>72</v>
      </c>
      <c r="C77" t="s">
        <v>610</v>
      </c>
      <c r="D77" t="s">
        <v>726</v>
      </c>
      <c r="E77">
        <v>136</v>
      </c>
      <c r="F77" t="s">
        <v>294</v>
      </c>
      <c r="G77" t="s">
        <v>136</v>
      </c>
      <c r="H77" t="s">
        <v>454</v>
      </c>
      <c r="I77">
        <v>-4.47</v>
      </c>
    </row>
    <row r="78" spans="1:9" x14ac:dyDescent="0.25">
      <c r="A78" t="s">
        <v>6</v>
      </c>
      <c r="B78" t="s">
        <v>65</v>
      </c>
      <c r="C78" t="s">
        <v>596</v>
      </c>
      <c r="D78" t="s">
        <v>597</v>
      </c>
      <c r="E78">
        <v>104</v>
      </c>
      <c r="F78" t="s">
        <v>205</v>
      </c>
      <c r="G78" t="s">
        <v>136</v>
      </c>
      <c r="H78" t="s">
        <v>455</v>
      </c>
      <c r="I78">
        <v>-5.27</v>
      </c>
    </row>
    <row r="79" spans="1:9" x14ac:dyDescent="0.25">
      <c r="A79" t="s">
        <v>6</v>
      </c>
      <c r="B79" t="s">
        <v>47</v>
      </c>
      <c r="C79" t="s">
        <v>144</v>
      </c>
      <c r="D79" t="s">
        <v>144</v>
      </c>
      <c r="E79">
        <v>1</v>
      </c>
      <c r="F79" t="s">
        <v>209</v>
      </c>
      <c r="G79" t="s">
        <v>209</v>
      </c>
      <c r="H79" t="s">
        <v>456</v>
      </c>
      <c r="I79">
        <v>-4.49</v>
      </c>
    </row>
    <row r="80" spans="1:9" x14ac:dyDescent="0.25">
      <c r="A80" t="s">
        <v>6</v>
      </c>
      <c r="B80" t="s">
        <v>79</v>
      </c>
      <c r="C80" t="s">
        <v>312</v>
      </c>
      <c r="D80" t="s">
        <v>727</v>
      </c>
      <c r="E80">
        <v>8</v>
      </c>
      <c r="F80" t="s">
        <v>459</v>
      </c>
      <c r="G80" t="s">
        <v>133</v>
      </c>
      <c r="H80" t="s">
        <v>460</v>
      </c>
      <c r="I80">
        <v>-1.92</v>
      </c>
    </row>
    <row r="81" spans="1:9" x14ac:dyDescent="0.25">
      <c r="A81" t="s">
        <v>6</v>
      </c>
      <c r="B81" t="s">
        <v>59</v>
      </c>
      <c r="C81" t="s">
        <v>611</v>
      </c>
      <c r="D81" t="s">
        <v>611</v>
      </c>
      <c r="E81">
        <v>976</v>
      </c>
      <c r="F81" t="s">
        <v>457</v>
      </c>
      <c r="G81" t="s">
        <v>457</v>
      </c>
      <c r="H81" t="s">
        <v>458</v>
      </c>
      <c r="I81">
        <v>-1.19</v>
      </c>
    </row>
    <row r="82" spans="1:9" x14ac:dyDescent="0.25">
      <c r="A82" t="s">
        <v>6</v>
      </c>
      <c r="B82" t="s">
        <v>210</v>
      </c>
      <c r="C82" t="s">
        <v>728</v>
      </c>
      <c r="D82" t="s">
        <v>729</v>
      </c>
      <c r="E82">
        <v>3231</v>
      </c>
      <c r="F82" t="s">
        <v>461</v>
      </c>
      <c r="G82" t="s">
        <v>211</v>
      </c>
      <c r="H82" t="s">
        <v>462</v>
      </c>
      <c r="I82">
        <v>-3.86</v>
      </c>
    </row>
    <row r="83" spans="1:9" x14ac:dyDescent="0.25">
      <c r="A83" t="s">
        <v>6</v>
      </c>
      <c r="B83" t="s">
        <v>90</v>
      </c>
      <c r="C83" t="s">
        <v>730</v>
      </c>
      <c r="D83" t="s">
        <v>612</v>
      </c>
      <c r="E83">
        <v>38</v>
      </c>
      <c r="F83" t="s">
        <v>192</v>
      </c>
      <c r="G83" t="s">
        <v>193</v>
      </c>
      <c r="H83" t="s">
        <v>463</v>
      </c>
      <c r="I83">
        <v>-0.86</v>
      </c>
    </row>
    <row r="84" spans="1:9" x14ac:dyDescent="0.25">
      <c r="A84" t="s">
        <v>6</v>
      </c>
      <c r="B84" t="s">
        <v>70</v>
      </c>
      <c r="C84" t="s">
        <v>731</v>
      </c>
      <c r="D84" t="s">
        <v>732</v>
      </c>
      <c r="E84">
        <v>116</v>
      </c>
      <c r="F84" t="s">
        <v>214</v>
      </c>
      <c r="G84" t="s">
        <v>136</v>
      </c>
      <c r="H84" t="s">
        <v>464</v>
      </c>
      <c r="I84">
        <v>-1.44</v>
      </c>
    </row>
    <row r="85" spans="1:9" x14ac:dyDescent="0.25">
      <c r="A85" t="s">
        <v>6</v>
      </c>
      <c r="B85" t="s">
        <v>80</v>
      </c>
      <c r="C85" t="s">
        <v>613</v>
      </c>
      <c r="D85" t="s">
        <v>614</v>
      </c>
      <c r="E85">
        <v>7</v>
      </c>
      <c r="F85" t="s">
        <v>465</v>
      </c>
      <c r="G85" t="s">
        <v>186</v>
      </c>
      <c r="H85" t="s">
        <v>466</v>
      </c>
      <c r="I85">
        <v>-0.82</v>
      </c>
    </row>
    <row r="86" spans="1:9" x14ac:dyDescent="0.25">
      <c r="A86" t="s">
        <v>6</v>
      </c>
      <c r="B86" t="s">
        <v>91</v>
      </c>
      <c r="C86" t="s">
        <v>733</v>
      </c>
      <c r="D86" t="s">
        <v>733</v>
      </c>
      <c r="E86">
        <v>2</v>
      </c>
      <c r="F86" t="s">
        <v>467</v>
      </c>
      <c r="G86" t="s">
        <v>467</v>
      </c>
      <c r="H86" t="s">
        <v>468</v>
      </c>
      <c r="I86">
        <v>2.29</v>
      </c>
    </row>
    <row r="87" spans="1:9" x14ac:dyDescent="0.25">
      <c r="A87" t="s">
        <v>6</v>
      </c>
      <c r="B87" t="s">
        <v>81</v>
      </c>
      <c r="C87" t="s">
        <v>469</v>
      </c>
      <c r="D87" t="s">
        <v>470</v>
      </c>
      <c r="E87">
        <v>1458</v>
      </c>
      <c r="F87" t="s">
        <v>207</v>
      </c>
      <c r="G87" t="s">
        <v>208</v>
      </c>
      <c r="H87" t="s">
        <v>471</v>
      </c>
      <c r="I87">
        <v>-2.2200000000000002</v>
      </c>
    </row>
    <row r="88" spans="1:9" x14ac:dyDescent="0.25">
      <c r="A88" t="s">
        <v>6</v>
      </c>
      <c r="B88" t="s">
        <v>87</v>
      </c>
      <c r="C88" t="s">
        <v>734</v>
      </c>
      <c r="D88" t="s">
        <v>734</v>
      </c>
      <c r="E88">
        <v>100</v>
      </c>
      <c r="F88" t="s">
        <v>472</v>
      </c>
      <c r="G88" t="s">
        <v>472</v>
      </c>
      <c r="H88" t="s">
        <v>473</v>
      </c>
      <c r="I88">
        <v>-0.05</v>
      </c>
    </row>
    <row r="89" spans="1:9" x14ac:dyDescent="0.25">
      <c r="A89" t="s">
        <v>6</v>
      </c>
      <c r="B89" t="s">
        <v>218</v>
      </c>
      <c r="C89" t="s">
        <v>735</v>
      </c>
      <c r="D89" t="s">
        <v>634</v>
      </c>
      <c r="E89">
        <v>113</v>
      </c>
      <c r="F89" t="s">
        <v>219</v>
      </c>
      <c r="G89" t="s">
        <v>220</v>
      </c>
      <c r="H89" t="s">
        <v>474</v>
      </c>
      <c r="I89">
        <v>0.49</v>
      </c>
    </row>
    <row r="90" spans="1:9" x14ac:dyDescent="0.25">
      <c r="A90" t="s">
        <v>6</v>
      </c>
      <c r="B90" t="s">
        <v>113</v>
      </c>
      <c r="C90" t="s">
        <v>736</v>
      </c>
      <c r="D90" t="s">
        <v>737</v>
      </c>
      <c r="E90">
        <v>0</v>
      </c>
      <c r="F90" t="s">
        <v>296</v>
      </c>
      <c r="G90" t="s">
        <v>236</v>
      </c>
      <c r="H90" t="s">
        <v>475</v>
      </c>
      <c r="I90">
        <v>-3.31</v>
      </c>
    </row>
    <row r="91" spans="1:9" x14ac:dyDescent="0.25">
      <c r="A91" t="s">
        <v>6</v>
      </c>
      <c r="B91" t="s">
        <v>225</v>
      </c>
      <c r="C91" t="s">
        <v>476</v>
      </c>
      <c r="D91" t="s">
        <v>476</v>
      </c>
      <c r="E91">
        <v>100</v>
      </c>
      <c r="F91" t="s">
        <v>476</v>
      </c>
      <c r="G91" t="s">
        <v>476</v>
      </c>
      <c r="H91" t="s">
        <v>477</v>
      </c>
      <c r="I91">
        <v>0.05</v>
      </c>
    </row>
    <row r="92" spans="1:9" x14ac:dyDescent="0.25">
      <c r="A92" t="s">
        <v>6</v>
      </c>
      <c r="B92" t="s">
        <v>117</v>
      </c>
      <c r="C92" t="s">
        <v>738</v>
      </c>
      <c r="D92" t="s">
        <v>739</v>
      </c>
      <c r="E92">
        <v>8</v>
      </c>
      <c r="F92" t="s">
        <v>482</v>
      </c>
      <c r="G92" t="s">
        <v>265</v>
      </c>
      <c r="H92" t="s">
        <v>483</v>
      </c>
      <c r="I92">
        <v>-4.62</v>
      </c>
    </row>
    <row r="93" spans="1:9" x14ac:dyDescent="0.25">
      <c r="A93" t="s">
        <v>6</v>
      </c>
      <c r="B93" t="s">
        <v>212</v>
      </c>
      <c r="C93" t="s">
        <v>740</v>
      </c>
      <c r="D93" t="s">
        <v>741</v>
      </c>
      <c r="E93">
        <v>5505691</v>
      </c>
      <c r="F93" t="s">
        <v>478</v>
      </c>
      <c r="G93" t="s">
        <v>213</v>
      </c>
      <c r="H93" t="s">
        <v>479</v>
      </c>
      <c r="I93">
        <v>-3.26</v>
      </c>
    </row>
    <row r="94" spans="1:9" x14ac:dyDescent="0.25">
      <c r="A94" t="s">
        <v>6</v>
      </c>
      <c r="B94" t="s">
        <v>226</v>
      </c>
      <c r="C94" t="s">
        <v>742</v>
      </c>
      <c r="D94" t="s">
        <v>742</v>
      </c>
      <c r="E94">
        <v>516</v>
      </c>
      <c r="F94" t="s">
        <v>227</v>
      </c>
      <c r="G94" t="s">
        <v>227</v>
      </c>
      <c r="H94" t="s">
        <v>480</v>
      </c>
      <c r="I94">
        <v>-0.77</v>
      </c>
    </row>
    <row r="95" spans="1:9" x14ac:dyDescent="0.25">
      <c r="A95" t="s">
        <v>6</v>
      </c>
      <c r="B95" t="s">
        <v>66</v>
      </c>
      <c r="C95" t="s">
        <v>743</v>
      </c>
      <c r="D95" t="s">
        <v>744</v>
      </c>
      <c r="E95">
        <v>59</v>
      </c>
      <c r="F95" t="s">
        <v>223</v>
      </c>
      <c r="G95" t="s">
        <v>224</v>
      </c>
      <c r="H95" t="s">
        <v>481</v>
      </c>
      <c r="I95">
        <v>7.9</v>
      </c>
    </row>
    <row r="96" spans="1:9" x14ac:dyDescent="0.25">
      <c r="A96" t="s">
        <v>6</v>
      </c>
      <c r="B96" t="s">
        <v>63</v>
      </c>
      <c r="C96" t="s">
        <v>484</v>
      </c>
      <c r="D96" t="s">
        <v>485</v>
      </c>
      <c r="E96">
        <v>378</v>
      </c>
      <c r="F96" t="s">
        <v>221</v>
      </c>
      <c r="G96" t="s">
        <v>136</v>
      </c>
      <c r="H96" t="s">
        <v>486</v>
      </c>
      <c r="I96">
        <v>0.93</v>
      </c>
    </row>
    <row r="97" spans="1:9" x14ac:dyDescent="0.25">
      <c r="A97" t="s">
        <v>6</v>
      </c>
      <c r="B97" t="s">
        <v>215</v>
      </c>
      <c r="C97" t="s">
        <v>745</v>
      </c>
      <c r="D97" t="s">
        <v>746</v>
      </c>
      <c r="E97">
        <v>4</v>
      </c>
      <c r="F97" t="s">
        <v>216</v>
      </c>
      <c r="G97" t="s">
        <v>217</v>
      </c>
      <c r="H97" t="s">
        <v>489</v>
      </c>
      <c r="I97">
        <v>-3.31</v>
      </c>
    </row>
    <row r="98" spans="1:9" x14ac:dyDescent="0.25">
      <c r="A98" t="s">
        <v>6</v>
      </c>
      <c r="B98" t="s">
        <v>230</v>
      </c>
      <c r="C98" t="s">
        <v>747</v>
      </c>
      <c r="D98" t="s">
        <v>748</v>
      </c>
      <c r="E98">
        <v>452</v>
      </c>
      <c r="F98" t="s">
        <v>487</v>
      </c>
      <c r="G98" t="s">
        <v>206</v>
      </c>
      <c r="H98" t="s">
        <v>488</v>
      </c>
      <c r="I98">
        <v>-0.75</v>
      </c>
    </row>
    <row r="99" spans="1:9" x14ac:dyDescent="0.25">
      <c r="A99" t="s">
        <v>6</v>
      </c>
      <c r="B99" t="s">
        <v>73</v>
      </c>
      <c r="C99" t="s">
        <v>749</v>
      </c>
      <c r="D99" t="s">
        <v>749</v>
      </c>
      <c r="E99">
        <v>485</v>
      </c>
      <c r="F99" t="s">
        <v>222</v>
      </c>
      <c r="G99" t="s">
        <v>222</v>
      </c>
      <c r="H99" t="s">
        <v>490</v>
      </c>
      <c r="I99">
        <v>-2.54</v>
      </c>
    </row>
    <row r="100" spans="1:9" x14ac:dyDescent="0.25">
      <c r="A100" t="s">
        <v>6</v>
      </c>
      <c r="B100" t="s">
        <v>82</v>
      </c>
      <c r="C100" t="s">
        <v>750</v>
      </c>
      <c r="D100" t="s">
        <v>751</v>
      </c>
      <c r="E100">
        <v>602</v>
      </c>
      <c r="F100" t="s">
        <v>491</v>
      </c>
      <c r="G100" t="s">
        <v>231</v>
      </c>
      <c r="H100" t="s">
        <v>492</v>
      </c>
      <c r="I100">
        <v>-6.18</v>
      </c>
    </row>
    <row r="101" spans="1:9" x14ac:dyDescent="0.25">
      <c r="A101" t="s">
        <v>6</v>
      </c>
      <c r="B101" t="s">
        <v>75</v>
      </c>
      <c r="C101" t="s">
        <v>752</v>
      </c>
      <c r="D101" t="s">
        <v>753</v>
      </c>
      <c r="E101">
        <v>235</v>
      </c>
      <c r="F101" t="s">
        <v>493</v>
      </c>
      <c r="G101" t="s">
        <v>232</v>
      </c>
      <c r="H101" t="s">
        <v>494</v>
      </c>
      <c r="I101">
        <v>-9.86</v>
      </c>
    </row>
    <row r="102" spans="1:9" x14ac:dyDescent="0.25">
      <c r="A102" t="s">
        <v>6</v>
      </c>
      <c r="B102" t="s">
        <v>88</v>
      </c>
      <c r="C102" t="s">
        <v>754</v>
      </c>
      <c r="D102" t="s">
        <v>615</v>
      </c>
      <c r="E102">
        <v>136</v>
      </c>
      <c r="F102" t="s">
        <v>238</v>
      </c>
      <c r="G102" t="s">
        <v>239</v>
      </c>
      <c r="H102" t="s">
        <v>496</v>
      </c>
      <c r="I102">
        <v>-4.7300000000000004</v>
      </c>
    </row>
    <row r="103" spans="1:9" x14ac:dyDescent="0.25">
      <c r="A103" t="s">
        <v>6</v>
      </c>
      <c r="B103" t="s">
        <v>76</v>
      </c>
      <c r="C103" t="s">
        <v>497</v>
      </c>
      <c r="D103" t="s">
        <v>498</v>
      </c>
      <c r="E103">
        <v>5200</v>
      </c>
      <c r="F103" t="s">
        <v>499</v>
      </c>
      <c r="G103" t="s">
        <v>127</v>
      </c>
      <c r="H103" t="s">
        <v>500</v>
      </c>
      <c r="I103">
        <v>-5.41</v>
      </c>
    </row>
    <row r="104" spans="1:9" x14ac:dyDescent="0.25">
      <c r="A104" t="s">
        <v>6</v>
      </c>
      <c r="B104" t="s">
        <v>99</v>
      </c>
      <c r="C104" t="s">
        <v>755</v>
      </c>
      <c r="D104" t="s">
        <v>756</v>
      </c>
      <c r="E104">
        <v>2944</v>
      </c>
      <c r="F104" t="s">
        <v>233</v>
      </c>
      <c r="G104" t="s">
        <v>127</v>
      </c>
      <c r="H104" t="s">
        <v>501</v>
      </c>
      <c r="I104">
        <v>-3.49</v>
      </c>
    </row>
    <row r="105" spans="1:9" x14ac:dyDescent="0.25">
      <c r="A105" t="s">
        <v>6</v>
      </c>
      <c r="B105" t="s">
        <v>100</v>
      </c>
      <c r="C105" t="s">
        <v>757</v>
      </c>
      <c r="D105" t="s">
        <v>635</v>
      </c>
      <c r="E105">
        <v>690</v>
      </c>
      <c r="F105" t="s">
        <v>502</v>
      </c>
      <c r="G105" t="s">
        <v>259</v>
      </c>
      <c r="H105" t="s">
        <v>503</v>
      </c>
      <c r="I105">
        <v>-3</v>
      </c>
    </row>
    <row r="106" spans="1:9" x14ac:dyDescent="0.25">
      <c r="A106" t="s">
        <v>6</v>
      </c>
      <c r="B106" t="s">
        <v>511</v>
      </c>
      <c r="C106" t="s">
        <v>758</v>
      </c>
      <c r="D106" t="s">
        <v>759</v>
      </c>
      <c r="E106">
        <v>23</v>
      </c>
      <c r="F106" t="s">
        <v>513</v>
      </c>
      <c r="G106" t="s">
        <v>165</v>
      </c>
      <c r="H106" t="s">
        <v>514</v>
      </c>
      <c r="I106">
        <v>-14.01</v>
      </c>
    </row>
    <row r="107" spans="1:9" x14ac:dyDescent="0.25">
      <c r="A107" t="s">
        <v>6</v>
      </c>
      <c r="B107" t="s">
        <v>95</v>
      </c>
      <c r="C107" t="s">
        <v>760</v>
      </c>
      <c r="D107" t="s">
        <v>761</v>
      </c>
      <c r="E107">
        <v>3</v>
      </c>
      <c r="F107" t="s">
        <v>506</v>
      </c>
      <c r="G107" t="s">
        <v>258</v>
      </c>
      <c r="H107" t="s">
        <v>507</v>
      </c>
      <c r="I107">
        <v>0.41</v>
      </c>
    </row>
    <row r="108" spans="1:9" x14ac:dyDescent="0.25">
      <c r="A108" t="s">
        <v>6</v>
      </c>
      <c r="B108" t="s">
        <v>251</v>
      </c>
      <c r="C108" t="s">
        <v>762</v>
      </c>
      <c r="D108" t="s">
        <v>144</v>
      </c>
      <c r="E108">
        <v>116</v>
      </c>
      <c r="F108" t="s">
        <v>252</v>
      </c>
      <c r="G108" t="s">
        <v>253</v>
      </c>
      <c r="H108" t="s">
        <v>504</v>
      </c>
      <c r="I108">
        <v>5.56</v>
      </c>
    </row>
    <row r="109" spans="1:9" x14ac:dyDescent="0.25">
      <c r="A109" t="s">
        <v>6</v>
      </c>
      <c r="B109" t="s">
        <v>84</v>
      </c>
      <c r="C109" t="s">
        <v>763</v>
      </c>
      <c r="D109" t="s">
        <v>764</v>
      </c>
      <c r="E109">
        <v>4017</v>
      </c>
      <c r="F109" t="s">
        <v>247</v>
      </c>
      <c r="G109" t="s">
        <v>248</v>
      </c>
      <c r="H109" t="s">
        <v>505</v>
      </c>
      <c r="I109">
        <v>-4.26</v>
      </c>
    </row>
    <row r="110" spans="1:9" x14ac:dyDescent="0.25">
      <c r="A110" t="s">
        <v>6</v>
      </c>
      <c r="B110" t="s">
        <v>86</v>
      </c>
      <c r="C110" t="s">
        <v>765</v>
      </c>
      <c r="D110" t="s">
        <v>766</v>
      </c>
      <c r="E110">
        <v>235</v>
      </c>
      <c r="F110" t="s">
        <v>508</v>
      </c>
      <c r="G110" t="s">
        <v>249</v>
      </c>
      <c r="H110" t="s">
        <v>509</v>
      </c>
      <c r="I110">
        <v>5.8</v>
      </c>
    </row>
    <row r="111" spans="1:9" x14ac:dyDescent="0.25">
      <c r="A111" t="s">
        <v>6</v>
      </c>
      <c r="B111" t="s">
        <v>116</v>
      </c>
      <c r="C111" t="s">
        <v>767</v>
      </c>
      <c r="D111" t="s">
        <v>768</v>
      </c>
      <c r="E111">
        <v>63</v>
      </c>
      <c r="F111" t="s">
        <v>272</v>
      </c>
      <c r="G111" t="s">
        <v>273</v>
      </c>
      <c r="H111" t="s">
        <v>510</v>
      </c>
      <c r="I111">
        <v>2.5</v>
      </c>
    </row>
    <row r="112" spans="1:9" x14ac:dyDescent="0.25">
      <c r="A112" t="s">
        <v>6</v>
      </c>
      <c r="B112" t="s">
        <v>96</v>
      </c>
      <c r="C112" t="s">
        <v>769</v>
      </c>
      <c r="D112" t="s">
        <v>770</v>
      </c>
      <c r="E112">
        <v>1368</v>
      </c>
      <c r="F112" t="s">
        <v>234</v>
      </c>
      <c r="G112" t="s">
        <v>235</v>
      </c>
      <c r="H112" t="s">
        <v>515</v>
      </c>
      <c r="I112">
        <v>3.64</v>
      </c>
    </row>
    <row r="113" spans="1:9" x14ac:dyDescent="0.25">
      <c r="A113" t="s">
        <v>6</v>
      </c>
      <c r="B113" t="s">
        <v>114</v>
      </c>
      <c r="C113" t="s">
        <v>771</v>
      </c>
      <c r="D113" t="s">
        <v>772</v>
      </c>
      <c r="E113">
        <v>6</v>
      </c>
      <c r="F113" t="s">
        <v>516</v>
      </c>
      <c r="G113" t="s">
        <v>165</v>
      </c>
      <c r="H113" t="s">
        <v>517</v>
      </c>
      <c r="I113">
        <v>-12.24</v>
      </c>
    </row>
    <row r="114" spans="1:9" x14ac:dyDescent="0.25">
      <c r="A114" t="s">
        <v>6</v>
      </c>
      <c r="B114" t="s">
        <v>518</v>
      </c>
      <c r="C114" t="s">
        <v>773</v>
      </c>
      <c r="D114" t="s">
        <v>616</v>
      </c>
      <c r="E114">
        <v>227</v>
      </c>
      <c r="F114" t="s">
        <v>519</v>
      </c>
      <c r="G114" t="s">
        <v>136</v>
      </c>
      <c r="H114" t="s">
        <v>520</v>
      </c>
      <c r="I114">
        <v>-6.18</v>
      </c>
    </row>
    <row r="115" spans="1:9" x14ac:dyDescent="0.25">
      <c r="A115" t="s">
        <v>6</v>
      </c>
      <c r="B115" t="s">
        <v>241</v>
      </c>
      <c r="C115" t="s">
        <v>774</v>
      </c>
      <c r="D115" t="s">
        <v>775</v>
      </c>
      <c r="E115">
        <v>4</v>
      </c>
      <c r="F115" t="s">
        <v>521</v>
      </c>
      <c r="G115" t="s">
        <v>522</v>
      </c>
      <c r="H115" t="s">
        <v>523</v>
      </c>
      <c r="I115">
        <v>-3.32</v>
      </c>
    </row>
    <row r="116" spans="1:9" x14ac:dyDescent="0.25">
      <c r="A116" t="s">
        <v>6</v>
      </c>
      <c r="B116" t="s">
        <v>101</v>
      </c>
      <c r="C116" t="s">
        <v>776</v>
      </c>
      <c r="D116" t="s">
        <v>777</v>
      </c>
      <c r="E116">
        <v>345</v>
      </c>
      <c r="F116" t="s">
        <v>525</v>
      </c>
      <c r="G116" t="s">
        <v>526</v>
      </c>
      <c r="H116" t="s">
        <v>527</v>
      </c>
      <c r="I116">
        <v>1.84</v>
      </c>
    </row>
    <row r="117" spans="1:9" x14ac:dyDescent="0.25">
      <c r="A117" t="s">
        <v>6</v>
      </c>
      <c r="B117" t="s">
        <v>64</v>
      </c>
      <c r="C117" t="s">
        <v>778</v>
      </c>
      <c r="D117" t="s">
        <v>779</v>
      </c>
      <c r="E117">
        <v>126</v>
      </c>
      <c r="F117" t="s">
        <v>250</v>
      </c>
      <c r="G117" t="s">
        <v>136</v>
      </c>
      <c r="H117" t="s">
        <v>524</v>
      </c>
      <c r="I117">
        <v>1.25</v>
      </c>
    </row>
    <row r="118" spans="1:9" x14ac:dyDescent="0.25">
      <c r="A118" t="s">
        <v>6</v>
      </c>
      <c r="B118" t="s">
        <v>242</v>
      </c>
      <c r="C118" t="s">
        <v>780</v>
      </c>
      <c r="D118" t="s">
        <v>781</v>
      </c>
      <c r="E118">
        <v>4</v>
      </c>
      <c r="F118" t="s">
        <v>243</v>
      </c>
      <c r="G118" t="s">
        <v>244</v>
      </c>
      <c r="H118" t="s">
        <v>528</v>
      </c>
      <c r="I118">
        <v>-1.91</v>
      </c>
    </row>
    <row r="119" spans="1:9" x14ac:dyDescent="0.25">
      <c r="A119" t="s">
        <v>6</v>
      </c>
      <c r="B119" t="s">
        <v>240</v>
      </c>
      <c r="C119" t="s">
        <v>782</v>
      </c>
      <c r="D119" t="s">
        <v>636</v>
      </c>
      <c r="E119">
        <v>408</v>
      </c>
      <c r="F119" t="s">
        <v>529</v>
      </c>
      <c r="G119" t="s">
        <v>136</v>
      </c>
      <c r="H119" t="s">
        <v>530</v>
      </c>
      <c r="I119">
        <v>-5.38</v>
      </c>
    </row>
    <row r="120" spans="1:9" x14ac:dyDescent="0.25">
      <c r="A120" t="s">
        <v>6</v>
      </c>
      <c r="B120" t="s">
        <v>108</v>
      </c>
      <c r="C120" t="s">
        <v>783</v>
      </c>
      <c r="D120" t="s">
        <v>783</v>
      </c>
      <c r="E120">
        <v>40</v>
      </c>
      <c r="F120" t="s">
        <v>136</v>
      </c>
      <c r="G120" t="s">
        <v>136</v>
      </c>
      <c r="H120" t="s">
        <v>531</v>
      </c>
      <c r="I120">
        <v>-5.5</v>
      </c>
    </row>
    <row r="121" spans="1:9" x14ac:dyDescent="0.25">
      <c r="A121" t="s">
        <v>6</v>
      </c>
      <c r="B121" t="s">
        <v>533</v>
      </c>
      <c r="C121" t="s">
        <v>784</v>
      </c>
      <c r="D121" t="s">
        <v>785</v>
      </c>
      <c r="E121">
        <v>72</v>
      </c>
      <c r="F121" t="s">
        <v>534</v>
      </c>
      <c r="G121" t="s">
        <v>535</v>
      </c>
      <c r="H121" t="s">
        <v>536</v>
      </c>
      <c r="I121">
        <v>2.19</v>
      </c>
    </row>
    <row r="122" spans="1:9" x14ac:dyDescent="0.25">
      <c r="A122" t="s">
        <v>6</v>
      </c>
      <c r="B122" t="s">
        <v>109</v>
      </c>
      <c r="C122" t="s">
        <v>786</v>
      </c>
      <c r="D122" t="s">
        <v>787</v>
      </c>
      <c r="E122">
        <v>4</v>
      </c>
      <c r="F122" t="s">
        <v>263</v>
      </c>
      <c r="G122" t="s">
        <v>165</v>
      </c>
      <c r="H122" t="s">
        <v>532</v>
      </c>
      <c r="I122">
        <v>-4.59</v>
      </c>
    </row>
    <row r="123" spans="1:9" x14ac:dyDescent="0.25">
      <c r="A123" t="s">
        <v>6</v>
      </c>
      <c r="B123" t="s">
        <v>303</v>
      </c>
      <c r="C123" t="s">
        <v>788</v>
      </c>
      <c r="D123" t="s">
        <v>789</v>
      </c>
      <c r="E123">
        <v>10</v>
      </c>
      <c r="F123" t="s">
        <v>537</v>
      </c>
      <c r="G123" t="s">
        <v>165</v>
      </c>
      <c r="H123" t="s">
        <v>538</v>
      </c>
      <c r="I123">
        <v>1.18</v>
      </c>
    </row>
    <row r="124" spans="1:9" x14ac:dyDescent="0.25">
      <c r="A124" t="s">
        <v>6</v>
      </c>
      <c r="B124" t="s">
        <v>254</v>
      </c>
      <c r="C124" t="s">
        <v>790</v>
      </c>
      <c r="D124" t="s">
        <v>791</v>
      </c>
      <c r="E124">
        <v>1900</v>
      </c>
      <c r="F124" t="s">
        <v>255</v>
      </c>
      <c r="G124" t="s">
        <v>160</v>
      </c>
      <c r="H124" t="s">
        <v>539</v>
      </c>
      <c r="I124">
        <v>-3.15</v>
      </c>
    </row>
    <row r="125" spans="1:9" x14ac:dyDescent="0.25">
      <c r="A125" t="s">
        <v>6</v>
      </c>
      <c r="B125" t="s">
        <v>106</v>
      </c>
      <c r="C125" t="s">
        <v>792</v>
      </c>
      <c r="D125" t="s">
        <v>793</v>
      </c>
      <c r="E125">
        <v>2</v>
      </c>
      <c r="F125" t="s">
        <v>540</v>
      </c>
      <c r="G125" t="s">
        <v>541</v>
      </c>
      <c r="H125" t="s">
        <v>542</v>
      </c>
      <c r="I125">
        <v>-3.31</v>
      </c>
    </row>
    <row r="126" spans="1:9" x14ac:dyDescent="0.25">
      <c r="A126" t="s">
        <v>6</v>
      </c>
      <c r="B126" t="s">
        <v>115</v>
      </c>
      <c r="C126" t="s">
        <v>794</v>
      </c>
      <c r="D126" t="s">
        <v>721</v>
      </c>
      <c r="E126">
        <v>4309</v>
      </c>
      <c r="F126" t="s">
        <v>543</v>
      </c>
      <c r="G126" t="s">
        <v>246</v>
      </c>
      <c r="H126" t="s">
        <v>544</v>
      </c>
      <c r="I126">
        <v>0.67</v>
      </c>
    </row>
    <row r="127" spans="1:9" x14ac:dyDescent="0.25">
      <c r="A127" t="s">
        <v>6</v>
      </c>
      <c r="B127" t="s">
        <v>270</v>
      </c>
      <c r="C127" t="s">
        <v>795</v>
      </c>
      <c r="D127" t="s">
        <v>796</v>
      </c>
      <c r="E127">
        <v>647</v>
      </c>
      <c r="F127" t="s">
        <v>271</v>
      </c>
      <c r="G127" t="s">
        <v>545</v>
      </c>
      <c r="H127" t="s">
        <v>546</v>
      </c>
      <c r="I127">
        <v>3.54</v>
      </c>
    </row>
    <row r="128" spans="1:9" x14ac:dyDescent="0.25">
      <c r="A128" t="s">
        <v>6</v>
      </c>
      <c r="B128" t="s">
        <v>301</v>
      </c>
      <c r="C128" t="s">
        <v>797</v>
      </c>
      <c r="D128" t="s">
        <v>798</v>
      </c>
      <c r="E128">
        <v>1</v>
      </c>
      <c r="F128" t="s">
        <v>302</v>
      </c>
      <c r="G128" t="s">
        <v>133</v>
      </c>
      <c r="H128" t="s">
        <v>547</v>
      </c>
      <c r="I128">
        <v>-7.67</v>
      </c>
    </row>
    <row r="129" spans="1:9" x14ac:dyDescent="0.25">
      <c r="A129" t="s">
        <v>6</v>
      </c>
      <c r="B129" t="s">
        <v>105</v>
      </c>
      <c r="C129" t="s">
        <v>799</v>
      </c>
      <c r="D129" t="s">
        <v>800</v>
      </c>
      <c r="E129">
        <v>5267</v>
      </c>
      <c r="F129" t="s">
        <v>266</v>
      </c>
      <c r="G129" t="s">
        <v>160</v>
      </c>
      <c r="H129" t="s">
        <v>548</v>
      </c>
      <c r="I129">
        <v>-4.54</v>
      </c>
    </row>
    <row r="130" spans="1:9" x14ac:dyDescent="0.25">
      <c r="A130" t="s">
        <v>6</v>
      </c>
      <c r="B130" t="s">
        <v>268</v>
      </c>
      <c r="C130" t="s">
        <v>801</v>
      </c>
      <c r="D130" t="s">
        <v>802</v>
      </c>
      <c r="E130">
        <v>54</v>
      </c>
      <c r="F130" t="s">
        <v>297</v>
      </c>
      <c r="G130" t="s">
        <v>269</v>
      </c>
      <c r="H130" t="s">
        <v>550</v>
      </c>
      <c r="I130">
        <v>-9.1</v>
      </c>
    </row>
    <row r="131" spans="1:9" x14ac:dyDescent="0.25">
      <c r="A131" t="s">
        <v>6</v>
      </c>
      <c r="B131" t="s">
        <v>103</v>
      </c>
      <c r="C131" t="s">
        <v>803</v>
      </c>
      <c r="D131" t="s">
        <v>804</v>
      </c>
      <c r="E131">
        <v>10</v>
      </c>
      <c r="F131" t="s">
        <v>260</v>
      </c>
      <c r="G131" t="s">
        <v>261</v>
      </c>
      <c r="H131" t="s">
        <v>553</v>
      </c>
      <c r="I131">
        <v>1.78</v>
      </c>
    </row>
    <row r="132" spans="1:9" x14ac:dyDescent="0.25">
      <c r="A132" t="s">
        <v>6</v>
      </c>
      <c r="B132" t="s">
        <v>298</v>
      </c>
      <c r="C132" t="s">
        <v>805</v>
      </c>
      <c r="D132" t="s">
        <v>806</v>
      </c>
      <c r="E132">
        <v>68</v>
      </c>
      <c r="F132" t="s">
        <v>551</v>
      </c>
      <c r="G132" t="s">
        <v>136</v>
      </c>
      <c r="H132" t="s">
        <v>552</v>
      </c>
      <c r="I132">
        <v>-1.55</v>
      </c>
    </row>
    <row r="133" spans="1:9" x14ac:dyDescent="0.25">
      <c r="A133" t="s">
        <v>6</v>
      </c>
      <c r="B133" t="s">
        <v>299</v>
      </c>
      <c r="C133" t="s">
        <v>807</v>
      </c>
      <c r="D133" t="s">
        <v>808</v>
      </c>
      <c r="E133">
        <v>22</v>
      </c>
      <c r="F133" t="s">
        <v>554</v>
      </c>
      <c r="G133" t="s">
        <v>300</v>
      </c>
      <c r="H133" t="s">
        <v>555</v>
      </c>
      <c r="I133">
        <v>-12.83</v>
      </c>
    </row>
    <row r="134" spans="1:9" x14ac:dyDescent="0.25">
      <c r="A134" t="s">
        <v>6</v>
      </c>
      <c r="B134" t="s">
        <v>316</v>
      </c>
      <c r="C134" t="s">
        <v>809</v>
      </c>
      <c r="D134" t="s">
        <v>810</v>
      </c>
      <c r="E134">
        <v>2</v>
      </c>
      <c r="F134" t="s">
        <v>556</v>
      </c>
      <c r="G134" t="s">
        <v>186</v>
      </c>
      <c r="H134" t="s">
        <v>557</v>
      </c>
      <c r="I134">
        <v>-7.26</v>
      </c>
    </row>
    <row r="135" spans="1:9" x14ac:dyDescent="0.25">
      <c r="A135" t="s">
        <v>6</v>
      </c>
      <c r="B135" t="s">
        <v>98</v>
      </c>
      <c r="C135" t="s">
        <v>811</v>
      </c>
      <c r="D135" t="s">
        <v>811</v>
      </c>
      <c r="E135">
        <v>2889</v>
      </c>
      <c r="F135" t="s">
        <v>257</v>
      </c>
      <c r="G135" t="s">
        <v>257</v>
      </c>
      <c r="H135" t="s">
        <v>468</v>
      </c>
      <c r="I135">
        <v>-4.41</v>
      </c>
    </row>
    <row r="136" spans="1:9" x14ac:dyDescent="0.25">
      <c r="A136" t="s">
        <v>6</v>
      </c>
      <c r="B136" t="s">
        <v>245</v>
      </c>
      <c r="C136" t="s">
        <v>812</v>
      </c>
      <c r="D136" t="s">
        <v>813</v>
      </c>
      <c r="E136">
        <v>4215</v>
      </c>
      <c r="F136" t="s">
        <v>558</v>
      </c>
      <c r="G136" t="s">
        <v>127</v>
      </c>
      <c r="H136" t="s">
        <v>559</v>
      </c>
      <c r="I136">
        <v>-5.17</v>
      </c>
    </row>
    <row r="137" spans="1:9" x14ac:dyDescent="0.25">
      <c r="A137" t="s">
        <v>6</v>
      </c>
      <c r="B137" t="s">
        <v>560</v>
      </c>
      <c r="C137" t="s">
        <v>814</v>
      </c>
      <c r="D137" t="s">
        <v>815</v>
      </c>
      <c r="E137">
        <v>3</v>
      </c>
      <c r="F137" t="s">
        <v>561</v>
      </c>
      <c r="G137" t="s">
        <v>562</v>
      </c>
      <c r="H137" t="s">
        <v>563</v>
      </c>
      <c r="I137">
        <v>-7.48</v>
      </c>
    </row>
    <row r="138" spans="1:9" x14ac:dyDescent="0.25">
      <c r="A138" t="s">
        <v>6</v>
      </c>
      <c r="B138" t="s">
        <v>85</v>
      </c>
      <c r="C138" t="s">
        <v>816</v>
      </c>
      <c r="D138" t="s">
        <v>617</v>
      </c>
      <c r="E138">
        <v>174</v>
      </c>
      <c r="F138" t="s">
        <v>256</v>
      </c>
      <c r="G138" t="s">
        <v>136</v>
      </c>
      <c r="H138" t="s">
        <v>564</v>
      </c>
      <c r="I138">
        <v>4.93</v>
      </c>
    </row>
    <row r="139" spans="1:9" x14ac:dyDescent="0.25">
      <c r="A139" t="s">
        <v>6</v>
      </c>
      <c r="B139" t="s">
        <v>118</v>
      </c>
      <c r="C139" t="s">
        <v>817</v>
      </c>
      <c r="D139" t="s">
        <v>818</v>
      </c>
      <c r="E139">
        <v>50</v>
      </c>
      <c r="F139" t="s">
        <v>565</v>
      </c>
      <c r="G139" t="s">
        <v>136</v>
      </c>
      <c r="H139" t="s">
        <v>566</v>
      </c>
      <c r="I139">
        <v>-15.13</v>
      </c>
    </row>
    <row r="140" spans="1:9" x14ac:dyDescent="0.25">
      <c r="A140" t="s">
        <v>6</v>
      </c>
      <c r="B140" t="s">
        <v>567</v>
      </c>
      <c r="C140" t="s">
        <v>819</v>
      </c>
      <c r="D140" t="s">
        <v>820</v>
      </c>
      <c r="E140">
        <v>0</v>
      </c>
      <c r="F140" t="s">
        <v>568</v>
      </c>
      <c r="G140" t="s">
        <v>133</v>
      </c>
      <c r="H140" t="s">
        <v>569</v>
      </c>
      <c r="I140">
        <v>-0.63</v>
      </c>
    </row>
    <row r="141" spans="1:9" x14ac:dyDescent="0.25">
      <c r="A141" t="s">
        <v>6</v>
      </c>
      <c r="B141" t="s">
        <v>77</v>
      </c>
      <c r="C141" t="s">
        <v>577</v>
      </c>
      <c r="D141" t="s">
        <v>577</v>
      </c>
      <c r="E141">
        <v>100</v>
      </c>
      <c r="F141" t="s">
        <v>578</v>
      </c>
      <c r="G141" t="s">
        <v>578</v>
      </c>
      <c r="H141" t="s">
        <v>579</v>
      </c>
      <c r="I141">
        <v>-0.02</v>
      </c>
    </row>
    <row r="142" spans="1:9" x14ac:dyDescent="0.25">
      <c r="A142" t="s">
        <v>6</v>
      </c>
      <c r="B142" t="s">
        <v>97</v>
      </c>
      <c r="C142" t="s">
        <v>821</v>
      </c>
      <c r="D142" t="s">
        <v>822</v>
      </c>
      <c r="E142">
        <v>1387</v>
      </c>
      <c r="F142" t="s">
        <v>264</v>
      </c>
      <c r="G142" t="s">
        <v>160</v>
      </c>
      <c r="H142" t="s">
        <v>576</v>
      </c>
      <c r="I142">
        <v>2.75</v>
      </c>
    </row>
    <row r="143" spans="1:9" x14ac:dyDescent="0.25">
      <c r="A143" t="s">
        <v>6</v>
      </c>
      <c r="B143" t="s">
        <v>570</v>
      </c>
      <c r="C143" t="s">
        <v>823</v>
      </c>
      <c r="D143" t="s">
        <v>824</v>
      </c>
      <c r="E143">
        <v>81</v>
      </c>
      <c r="F143" t="s">
        <v>571</v>
      </c>
      <c r="G143" t="s">
        <v>153</v>
      </c>
      <c r="H143" t="s">
        <v>572</v>
      </c>
      <c r="I143">
        <v>-7.78</v>
      </c>
    </row>
    <row r="144" spans="1:9" x14ac:dyDescent="0.25">
      <c r="A144" t="s">
        <v>6</v>
      </c>
      <c r="B144" t="s">
        <v>274</v>
      </c>
      <c r="C144" t="s">
        <v>825</v>
      </c>
      <c r="D144" t="s">
        <v>314</v>
      </c>
      <c r="E144">
        <v>259</v>
      </c>
      <c r="F144" t="s">
        <v>275</v>
      </c>
      <c r="G144" t="s">
        <v>153</v>
      </c>
      <c r="H144" t="s">
        <v>580</v>
      </c>
      <c r="I144">
        <v>-9.91</v>
      </c>
    </row>
    <row r="145" spans="1:9" x14ac:dyDescent="0.25">
      <c r="A145" t="s">
        <v>6</v>
      </c>
      <c r="B145" t="s">
        <v>573</v>
      </c>
      <c r="C145" t="s">
        <v>826</v>
      </c>
      <c r="D145" t="s">
        <v>311</v>
      </c>
      <c r="E145">
        <v>107</v>
      </c>
      <c r="F145" t="s">
        <v>574</v>
      </c>
      <c r="G145" t="s">
        <v>136</v>
      </c>
      <c r="H145" t="s">
        <v>575</v>
      </c>
      <c r="I145">
        <v>5.26</v>
      </c>
    </row>
    <row r="146" spans="1:9" x14ac:dyDescent="0.25">
      <c r="A146" t="s">
        <v>6</v>
      </c>
      <c r="B146" t="s">
        <v>583</v>
      </c>
      <c r="C146" t="s">
        <v>827</v>
      </c>
      <c r="D146" t="s">
        <v>828</v>
      </c>
      <c r="E146">
        <v>18</v>
      </c>
      <c r="F146" t="s">
        <v>206</v>
      </c>
      <c r="G146" t="s">
        <v>165</v>
      </c>
      <c r="H146" t="s">
        <v>584</v>
      </c>
      <c r="I146">
        <v>-9.39</v>
      </c>
    </row>
    <row r="147" spans="1:9" x14ac:dyDescent="0.25">
      <c r="A147" t="s">
        <v>6</v>
      </c>
      <c r="B147" t="s">
        <v>618</v>
      </c>
      <c r="C147" t="s">
        <v>829</v>
      </c>
      <c r="D147" t="s">
        <v>830</v>
      </c>
      <c r="E147">
        <v>3</v>
      </c>
      <c r="F147" t="s">
        <v>619</v>
      </c>
      <c r="G147" t="s">
        <v>165</v>
      </c>
      <c r="H147" t="s">
        <v>620</v>
      </c>
      <c r="I147">
        <v>24.01</v>
      </c>
    </row>
    <row r="148" spans="1:9" x14ac:dyDescent="0.25">
      <c r="A148" t="s">
        <v>6</v>
      </c>
      <c r="B148" t="s">
        <v>262</v>
      </c>
      <c r="C148" t="s">
        <v>831</v>
      </c>
      <c r="D148" t="s">
        <v>832</v>
      </c>
      <c r="E148">
        <v>449</v>
      </c>
      <c r="F148" t="s">
        <v>581</v>
      </c>
      <c r="G148" t="s">
        <v>160</v>
      </c>
      <c r="H148" t="s">
        <v>582</v>
      </c>
      <c r="I148">
        <v>-6.73</v>
      </c>
    </row>
    <row r="149" spans="1:9" x14ac:dyDescent="0.25">
      <c r="A149" t="s">
        <v>6</v>
      </c>
      <c r="B149" t="s">
        <v>112</v>
      </c>
      <c r="C149" t="s">
        <v>833</v>
      </c>
      <c r="D149" t="s">
        <v>834</v>
      </c>
      <c r="E149">
        <v>40</v>
      </c>
      <c r="F149" t="s">
        <v>267</v>
      </c>
      <c r="G149" t="s">
        <v>136</v>
      </c>
      <c r="H149" t="s">
        <v>585</v>
      </c>
      <c r="I149">
        <v>-5.27</v>
      </c>
    </row>
    <row r="150" spans="1:9" x14ac:dyDescent="0.25">
      <c r="A150" t="s">
        <v>6</v>
      </c>
      <c r="B150" t="s">
        <v>104</v>
      </c>
      <c r="C150" t="s">
        <v>835</v>
      </c>
      <c r="D150" t="s">
        <v>835</v>
      </c>
      <c r="E150">
        <v>59</v>
      </c>
      <c r="F150" t="s">
        <v>276</v>
      </c>
      <c r="G150" t="s">
        <v>276</v>
      </c>
      <c r="H150" t="s">
        <v>586</v>
      </c>
      <c r="I150">
        <v>-3.85</v>
      </c>
    </row>
    <row r="151" spans="1:9" x14ac:dyDescent="0.25">
      <c r="A151" t="s">
        <v>6</v>
      </c>
      <c r="B151" t="s">
        <v>587</v>
      </c>
      <c r="C151" t="s">
        <v>588</v>
      </c>
      <c r="D151" t="s">
        <v>589</v>
      </c>
      <c r="E151">
        <v>59</v>
      </c>
      <c r="F151" t="s">
        <v>590</v>
      </c>
      <c r="G151" t="s">
        <v>153</v>
      </c>
      <c r="H151" t="s">
        <v>591</v>
      </c>
      <c r="I151">
        <v>-6.75</v>
      </c>
    </row>
  </sheetData>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041A8-EC76-49E5-8258-397F95E4BA4B}">
  <dimension ref="A1:C151"/>
  <sheetViews>
    <sheetView workbookViewId="0">
      <selection activeCell="C3" sqref="C3"/>
    </sheetView>
  </sheetViews>
  <sheetFormatPr defaultRowHeight="15" x14ac:dyDescent="0.25"/>
  <cols>
    <col min="1" max="1" width="27.85546875" bestFit="1" customWidth="1"/>
    <col min="2" max="2" width="16.7109375" customWidth="1"/>
    <col min="3" max="3" width="15.7109375" customWidth="1"/>
  </cols>
  <sheetData>
    <row r="1" spans="1:3" x14ac:dyDescent="0.25">
      <c r="A1" s="2" t="s">
        <v>0</v>
      </c>
      <c r="B1" s="2" t="s">
        <v>277</v>
      </c>
      <c r="C1" s="2" t="s">
        <v>278</v>
      </c>
    </row>
    <row r="2" spans="1:3" x14ac:dyDescent="0.25">
      <c r="A2" t="str">
        <f>Table_03[[#This Row],[Column2]]</f>
        <v>Bitcoin</v>
      </c>
      <c r="B2" s="3">
        <f>Table_03[[#This Row],[Column5]]/100</f>
        <v>55022.8</v>
      </c>
      <c r="C2">
        <f t="shared" ref="C2:C33" si="0">B2/Euro_koers</f>
        <v>46260.971918614428</v>
      </c>
    </row>
    <row r="3" spans="1:3" x14ac:dyDescent="0.25">
      <c r="A3" t="str">
        <f>Table_03[[#This Row],[Column2]]</f>
        <v>Ethereum</v>
      </c>
      <c r="B3" s="3">
        <f>Table_03[[#This Row],[Column5]]/100</f>
        <v>1764.97</v>
      </c>
      <c r="C3">
        <f t="shared" si="0"/>
        <v>1483.9162602993106</v>
      </c>
    </row>
    <row r="4" spans="1:3" x14ac:dyDescent="0.25">
      <c r="A4" t="str">
        <f>Table_03[[#This Row],[Column2]]</f>
        <v>Cardano</v>
      </c>
      <c r="B4" s="3">
        <f>Table_03[[#This Row],[Column5]]/100</f>
        <v>1.25</v>
      </c>
      <c r="C4">
        <f t="shared" si="0"/>
        <v>1.0509500588532033</v>
      </c>
    </row>
    <row r="5" spans="1:3" x14ac:dyDescent="0.25">
      <c r="A5" t="str">
        <f>Table_03[[#This Row],[Column2]]</f>
        <v>Binance Coin</v>
      </c>
      <c r="B5" s="3">
        <f>Table_03[[#This Row],[Column5]]/100</f>
        <v>252.64</v>
      </c>
      <c r="C5">
        <f t="shared" si="0"/>
        <v>212.40961829493861</v>
      </c>
    </row>
    <row r="6" spans="1:3" x14ac:dyDescent="0.25">
      <c r="A6" t="str">
        <f>Table_03[[#This Row],[Column2]]</f>
        <v>Tether</v>
      </c>
      <c r="B6" s="3">
        <f>Table_03[[#This Row],[Column5]]/100</f>
        <v>1</v>
      </c>
      <c r="C6">
        <f t="shared" si="0"/>
        <v>0.84076004708256258</v>
      </c>
    </row>
    <row r="7" spans="1:3" x14ac:dyDescent="0.25">
      <c r="A7" t="str">
        <f>Table_03[[#This Row],[Column2]]</f>
        <v>Polkadot</v>
      </c>
      <c r="B7" s="3">
        <f>Table_03[[#This Row],[Column5]]/100</f>
        <v>34.97</v>
      </c>
      <c r="C7">
        <f t="shared" si="0"/>
        <v>29.401378846477215</v>
      </c>
    </row>
    <row r="8" spans="1:3" x14ac:dyDescent="0.25">
      <c r="A8" t="str">
        <f>Table_03[[#This Row],[Column2]]</f>
        <v>XRP</v>
      </c>
      <c r="B8" s="3">
        <f>Table_03[[#This Row],[Column5]]/100</f>
        <v>0.46</v>
      </c>
      <c r="C8">
        <f t="shared" si="0"/>
        <v>0.38674962165797883</v>
      </c>
    </row>
    <row r="9" spans="1:3" x14ac:dyDescent="0.25">
      <c r="A9" t="str">
        <f>Table_03[[#This Row],[Column2]]</f>
        <v>Uniswap</v>
      </c>
      <c r="B9" s="3">
        <f>Table_03[[#This Row],[Column5]]/100</f>
        <v>30.31</v>
      </c>
      <c r="C9">
        <f t="shared" si="0"/>
        <v>25.483437027072473</v>
      </c>
    </row>
    <row r="10" spans="1:3" x14ac:dyDescent="0.25">
      <c r="A10" t="str">
        <f>Table_03[[#This Row],[Column2]]</f>
        <v>Litecoin</v>
      </c>
      <c r="B10" s="3">
        <f>Table_03[[#This Row],[Column5]]/100</f>
        <v>198.25</v>
      </c>
      <c r="C10">
        <f t="shared" si="0"/>
        <v>166.68067933411805</v>
      </c>
    </row>
    <row r="11" spans="1:3" x14ac:dyDescent="0.25">
      <c r="A11" t="str">
        <f>Table_03[[#This Row],[Column2]]</f>
        <v>ChainLink</v>
      </c>
      <c r="B11" s="3">
        <f>Table_03[[#This Row],[Column5]]/100</f>
        <v>27.83</v>
      </c>
      <c r="C11">
        <f t="shared" si="0"/>
        <v>23.398352110307716</v>
      </c>
    </row>
    <row r="12" spans="1:3" x14ac:dyDescent="0.25">
      <c r="A12" t="str">
        <f>Table_03[[#This Row],[Column2]]</f>
        <v>Bitcoin Cash</v>
      </c>
      <c r="B12" s="3">
        <f>Table_03[[#This Row],[Column5]]/100</f>
        <v>523</v>
      </c>
      <c r="C12">
        <f t="shared" si="0"/>
        <v>439.71750462418026</v>
      </c>
    </row>
    <row r="13" spans="1:3" x14ac:dyDescent="0.25">
      <c r="A13" t="str">
        <f>Table_03[[#This Row],[Column2]]</f>
        <v>USD Coin</v>
      </c>
      <c r="B13" s="3">
        <f>Table_03[[#This Row],[Column5]]/100</f>
        <v>1</v>
      </c>
      <c r="C13">
        <f t="shared" si="0"/>
        <v>0.84076004708256258</v>
      </c>
    </row>
    <row r="14" spans="1:3" x14ac:dyDescent="0.25">
      <c r="A14" t="str">
        <f>Table_03[[#This Row],[Column2]]</f>
        <v>Stellar</v>
      </c>
      <c r="B14" s="3">
        <f>Table_03[[#This Row],[Column5]]/100</f>
        <v>0.39</v>
      </c>
      <c r="C14">
        <f t="shared" si="0"/>
        <v>0.32789641836219946</v>
      </c>
    </row>
    <row r="15" spans="1:3" x14ac:dyDescent="0.25">
      <c r="A15" t="str">
        <f>Table_03[[#This Row],[Column2]]</f>
        <v>Dogecoin</v>
      </c>
      <c r="B15" s="3">
        <f>Table_03[[#This Row],[Column5]]/100</f>
        <v>0.06</v>
      </c>
      <c r="C15">
        <f t="shared" si="0"/>
        <v>5.0445602824953757E-2</v>
      </c>
    </row>
    <row r="16" spans="1:3" x14ac:dyDescent="0.25">
      <c r="A16" t="str">
        <f>Table_03[[#This Row],[Column2]]</f>
        <v>Wrapped Bitcoin</v>
      </c>
      <c r="B16" s="3">
        <f>Table_03[[#This Row],[Column5]]/100</f>
        <v>55022.8</v>
      </c>
      <c r="C16">
        <f t="shared" si="0"/>
        <v>46260.971918614428</v>
      </c>
    </row>
    <row r="17" spans="1:3" x14ac:dyDescent="0.25">
      <c r="A17" t="str">
        <f>Table_03[[#This Row],[Column2]]</f>
        <v>LUNA</v>
      </c>
      <c r="B17" s="3">
        <f>Table_03[[#This Row],[Column5]]/100</f>
        <v>17.93</v>
      </c>
      <c r="C17">
        <f t="shared" si="0"/>
        <v>15.074827644190348</v>
      </c>
    </row>
    <row r="18" spans="1:3" x14ac:dyDescent="0.25">
      <c r="A18" t="str">
        <f>Table_03[[#This Row],[Column2]]</f>
        <v>Theta Token</v>
      </c>
      <c r="B18" s="3">
        <f>Table_03[[#This Row],[Column5]]/100</f>
        <v>6.97</v>
      </c>
      <c r="C18">
        <f t="shared" si="0"/>
        <v>5.8600975281654613</v>
      </c>
    </row>
    <row r="19" spans="1:3" x14ac:dyDescent="0.25">
      <c r="A19" t="str">
        <f>Table_03[[#This Row],[Column2]]</f>
        <v>VeChain</v>
      </c>
      <c r="B19" s="3">
        <f>Table_03[[#This Row],[Column5]]/100</f>
        <v>7.0000000000000007E-2</v>
      </c>
      <c r="C19">
        <f t="shared" si="0"/>
        <v>5.8853203295779387E-2</v>
      </c>
    </row>
    <row r="20" spans="1:3" x14ac:dyDescent="0.25">
      <c r="A20" t="str">
        <f>Table_03[[#This Row],[Column2]]</f>
        <v>Aave</v>
      </c>
      <c r="B20" s="3">
        <f>Table_03[[#This Row],[Column5]]/100</f>
        <v>367.28</v>
      </c>
      <c r="C20">
        <f t="shared" si="0"/>
        <v>308.79435009248357</v>
      </c>
    </row>
    <row r="21" spans="1:3" x14ac:dyDescent="0.25">
      <c r="A21" t="str">
        <f>Table_03[[#This Row],[Column2]]</f>
        <v>Crypto.com Coin</v>
      </c>
      <c r="B21" s="3">
        <f>Table_03[[#This Row],[Column5]]/100</f>
        <v>0.18</v>
      </c>
      <c r="C21">
        <f t="shared" si="0"/>
        <v>0.15133680847486128</v>
      </c>
    </row>
    <row r="22" spans="1:3" x14ac:dyDescent="0.25">
      <c r="A22" t="str">
        <f>Table_03[[#This Row],[Column2]]</f>
        <v>Cosmos</v>
      </c>
      <c r="B22" s="3">
        <f>Table_03[[#This Row],[Column5]]/100</f>
        <v>20.12</v>
      </c>
      <c r="C22">
        <f t="shared" si="0"/>
        <v>16.916092147301161</v>
      </c>
    </row>
    <row r="23" spans="1:3" x14ac:dyDescent="0.25">
      <c r="A23" t="str">
        <f>Table_03[[#This Row],[Column2]]</f>
        <v>Monero</v>
      </c>
      <c r="B23" s="3">
        <f>Table_03[[#This Row],[Column5]]/100</f>
        <v>229.72</v>
      </c>
      <c r="C23">
        <f t="shared" si="0"/>
        <v>193.13939801580628</v>
      </c>
    </row>
    <row r="24" spans="1:3" x14ac:dyDescent="0.25">
      <c r="A24" t="str">
        <f>Table_03[[#This Row],[Column2]]</f>
        <v>Avalanche</v>
      </c>
      <c r="B24" s="3">
        <f>Table_03[[#This Row],[Column5]]/100</f>
        <v>32.200000000000003</v>
      </c>
      <c r="C24">
        <f t="shared" si="0"/>
        <v>27.072473516058519</v>
      </c>
    </row>
    <row r="25" spans="1:3" x14ac:dyDescent="0.25">
      <c r="A25" t="str">
        <f>Table_03[[#This Row],[Column2]]</f>
        <v>Filecoin</v>
      </c>
      <c r="B25" s="3">
        <f>Table_03[[#This Row],[Column5]]/100</f>
        <v>69.180000000000007</v>
      </c>
      <c r="C25">
        <f t="shared" si="0"/>
        <v>58.163780057171685</v>
      </c>
    </row>
    <row r="26" spans="1:3" x14ac:dyDescent="0.25">
      <c r="A26" t="str">
        <f>Table_03[[#This Row],[Column2]]</f>
        <v>TRON</v>
      </c>
      <c r="B26" s="3">
        <f>Table_03[[#This Row],[Column5]]/100</f>
        <v>0.05</v>
      </c>
      <c r="C26">
        <f t="shared" si="0"/>
        <v>4.2038002354128134E-2</v>
      </c>
    </row>
    <row r="27" spans="1:3" x14ac:dyDescent="0.25">
      <c r="A27" t="str">
        <f>Table_03[[#This Row],[Column2]]</f>
        <v>Creditcoin</v>
      </c>
      <c r="B27" s="3">
        <f>Table_03[[#This Row],[Column5]]/100</f>
        <v>6.75</v>
      </c>
      <c r="C27">
        <f t="shared" si="0"/>
        <v>5.675130317807298</v>
      </c>
    </row>
    <row r="28" spans="1:3" x14ac:dyDescent="0.25">
      <c r="A28" t="str">
        <f>Table_03[[#This Row],[Column2]]</f>
        <v>EOS</v>
      </c>
      <c r="B28" s="3">
        <f>Table_03[[#This Row],[Column5]]/100</f>
        <v>3.91</v>
      </c>
      <c r="C28">
        <f t="shared" si="0"/>
        <v>3.2873717840928198</v>
      </c>
    </row>
    <row r="29" spans="1:3" x14ac:dyDescent="0.25">
      <c r="A29" t="str">
        <f>Table_03[[#This Row],[Column2]]</f>
        <v>IOTA</v>
      </c>
      <c r="B29" s="3">
        <f>Table_03[[#This Row],[Column5]]/100</f>
        <v>1.31</v>
      </c>
      <c r="C29">
        <f t="shared" si="0"/>
        <v>1.1013956616781571</v>
      </c>
    </row>
    <row r="30" spans="1:3" x14ac:dyDescent="0.25">
      <c r="A30" t="str">
        <f>Table_03[[#This Row],[Column2]]</f>
        <v>S _x000D_
Silverway</v>
      </c>
      <c r="B30" s="3">
        <f>Table_03[[#This Row],[Column5]]/100</f>
        <v>24.12</v>
      </c>
      <c r="C30">
        <f t="shared" si="0"/>
        <v>20.279132335631413</v>
      </c>
    </row>
    <row r="31" spans="1:3" x14ac:dyDescent="0.25">
      <c r="A31" t="str">
        <f>Table_03[[#This Row],[Column2]]</f>
        <v>FTX Token</v>
      </c>
      <c r="B31" s="3">
        <f>Table_03[[#This Row],[Column5]]/100</f>
        <v>38.31</v>
      </c>
      <c r="C31">
        <f t="shared" si="0"/>
        <v>32.209517403732974</v>
      </c>
    </row>
    <row r="32" spans="1:3" x14ac:dyDescent="0.25">
      <c r="A32" t="str">
        <f>Table_03[[#This Row],[Column2]]</f>
        <v>Bitcoin SV</v>
      </c>
      <c r="B32" s="3">
        <f>Table_03[[#This Row],[Column5]]/100</f>
        <v>193.08</v>
      </c>
      <c r="C32">
        <f t="shared" si="0"/>
        <v>162.33394989070121</v>
      </c>
    </row>
    <row r="33" spans="1:3" x14ac:dyDescent="0.25">
      <c r="A33" t="str">
        <f>Table_03[[#This Row],[Column2]]</f>
        <v>Sola Token</v>
      </c>
      <c r="B33" s="3">
        <f>Table_03[[#This Row],[Column5]]/100</f>
        <v>13.27</v>
      </c>
      <c r="C33">
        <f t="shared" si="0"/>
        <v>11.156885824785606</v>
      </c>
    </row>
    <row r="34" spans="1:3" x14ac:dyDescent="0.25">
      <c r="A34" t="str">
        <f>Table_03[[#This Row],[Column2]]</f>
        <v>Algorand</v>
      </c>
      <c r="B34" s="3">
        <f>Table_03[[#This Row],[Column5]]/100</f>
        <v>1.19</v>
      </c>
      <c r="C34">
        <f t="shared" ref="C34:C65" si="1">B34/Euro_koers</f>
        <v>1.0005044560282494</v>
      </c>
    </row>
    <row r="35" spans="1:3" x14ac:dyDescent="0.25">
      <c r="A35" t="str">
        <f>Table_03[[#This Row],[Column2]]</f>
        <v>Tezos</v>
      </c>
      <c r="B35" s="3">
        <f>Table_03[[#This Row],[Column5]]/100</f>
        <v>3.93</v>
      </c>
      <c r="C35">
        <f t="shared" si="1"/>
        <v>3.3041869850344714</v>
      </c>
    </row>
    <row r="36" spans="1:3" x14ac:dyDescent="0.25">
      <c r="A36" t="str">
        <f>Table_03[[#This Row],[Column2]]</f>
        <v>NEO</v>
      </c>
      <c r="B36" s="3">
        <f>Table_03[[#This Row],[Column5]]/100</f>
        <v>41.43</v>
      </c>
      <c r="C36">
        <f t="shared" si="1"/>
        <v>34.832688750630567</v>
      </c>
    </row>
    <row r="37" spans="1:3" x14ac:dyDescent="0.25">
      <c r="A37" t="str">
        <f>Table_03[[#This Row],[Column2]]</f>
        <v>Chiliz</v>
      </c>
      <c r="B37" s="3">
        <f>Table_03[[#This Row],[Column5]]/100</f>
        <v>0.5</v>
      </c>
      <c r="C37">
        <f t="shared" si="1"/>
        <v>0.42038002354128129</v>
      </c>
    </row>
    <row r="38" spans="1:3" x14ac:dyDescent="0.25">
      <c r="A38" t="str">
        <f>Table_03[[#This Row],[Column2]]</f>
        <v>Kusama</v>
      </c>
      <c r="B38" s="3">
        <f>Table_03[[#This Row],[Column5]]/100</f>
        <v>323.26</v>
      </c>
      <c r="C38">
        <f t="shared" si="1"/>
        <v>271.78409281990918</v>
      </c>
    </row>
    <row r="39" spans="1:3" x14ac:dyDescent="0.25">
      <c r="A39" t="str">
        <f>Table_03[[#This Row],[Column2]]</f>
        <v>Huobi Token</v>
      </c>
      <c r="B39" s="3">
        <f>Table_03[[#This Row],[Column5]]/100</f>
        <v>14.52</v>
      </c>
      <c r="C39">
        <f t="shared" si="1"/>
        <v>12.207835883638809</v>
      </c>
    </row>
    <row r="40" spans="1:3" x14ac:dyDescent="0.25">
      <c r="A40" t="str">
        <f>Table_03[[#This Row],[Column2]]</f>
        <v>Dai</v>
      </c>
      <c r="B40" s="3">
        <f>Table_03[[#This Row],[Column5]]/100</f>
        <v>1</v>
      </c>
      <c r="C40">
        <f t="shared" si="1"/>
        <v>0.84076004708256258</v>
      </c>
    </row>
    <row r="41" spans="1:3" x14ac:dyDescent="0.25">
      <c r="A41" t="str">
        <f>Table_03[[#This Row],[Column2]]</f>
        <v>SushiSwap</v>
      </c>
      <c r="B41" s="3">
        <f>Table_03[[#This Row],[Column5]]/100</f>
        <v>19.47</v>
      </c>
      <c r="C41">
        <f t="shared" si="1"/>
        <v>16.369598116697492</v>
      </c>
    </row>
    <row r="42" spans="1:3" x14ac:dyDescent="0.25">
      <c r="A42" t="str">
        <f>Table_03[[#This Row],[Column2]]</f>
        <v>Hedera Hashgraph</v>
      </c>
      <c r="B42" s="3">
        <f>Table_03[[#This Row],[Column5]]/100</f>
        <v>0.31</v>
      </c>
      <c r="C42">
        <f t="shared" si="1"/>
        <v>0.26063561459559442</v>
      </c>
    </row>
    <row r="43" spans="1:3" x14ac:dyDescent="0.25">
      <c r="A43" t="str">
        <f>Table_03[[#This Row],[Column2]]</f>
        <v>B _x000D_
Bridge Oracle</v>
      </c>
      <c r="B43" s="3">
        <f>Table_03[[#This Row],[Column5]]/100</f>
        <v>0.28000000000000003</v>
      </c>
      <c r="C43">
        <f t="shared" si="1"/>
        <v>0.23541281318311755</v>
      </c>
    </row>
    <row r="44" spans="1:3" x14ac:dyDescent="0.25">
      <c r="A44" t="str">
        <f>Table_03[[#This Row],[Column2]]</f>
        <v>Dash</v>
      </c>
      <c r="B44" s="3">
        <f>Table_03[[#This Row],[Column5]]/100</f>
        <v>220.73</v>
      </c>
      <c r="C44">
        <f t="shared" si="1"/>
        <v>185.58096519253405</v>
      </c>
    </row>
    <row r="45" spans="1:3" x14ac:dyDescent="0.25">
      <c r="A45" t="str">
        <f>Table_03[[#This Row],[Column2]]</f>
        <v>Elrond</v>
      </c>
      <c r="B45" s="3">
        <f>Table_03[[#This Row],[Column5]]/100</f>
        <v>128.91999999999999</v>
      </c>
      <c r="C45">
        <f t="shared" si="1"/>
        <v>108.39078526988396</v>
      </c>
    </row>
    <row r="46" spans="1:3" x14ac:dyDescent="0.25">
      <c r="A46" t="str">
        <f>Table_03[[#This Row],[Column2]]</f>
        <v>UNUS SED LEO</v>
      </c>
      <c r="B46" s="3">
        <f>Table_03[[#This Row],[Column5]]/100</f>
        <v>2.11</v>
      </c>
      <c r="C46">
        <f t="shared" si="1"/>
        <v>1.774003699344207</v>
      </c>
    </row>
    <row r="47" spans="1:3" x14ac:dyDescent="0.25">
      <c r="A47" t="str">
        <f>Table_03[[#This Row],[Column2]]</f>
        <v>G _x000D_
Global Rental Token</v>
      </c>
      <c r="B47" s="3">
        <f>Table_03[[#This Row],[Column5]]/100</f>
        <v>1.68</v>
      </c>
      <c r="C47">
        <f t="shared" si="1"/>
        <v>1.4124768790987052</v>
      </c>
    </row>
    <row r="48" spans="1:3" x14ac:dyDescent="0.25">
      <c r="A48" t="str">
        <f>Table_03[[#This Row],[Column2]]</f>
        <v>Synthetix Network Token</v>
      </c>
      <c r="B48" s="3">
        <f>Table_03[[#This Row],[Column5]]/100</f>
        <v>18.079999999999998</v>
      </c>
      <c r="C48">
        <f t="shared" si="1"/>
        <v>15.20094165125273</v>
      </c>
    </row>
    <row r="49" spans="1:3" x14ac:dyDescent="0.25">
      <c r="A49" t="str">
        <f>Table_03[[#This Row],[Column2]]</f>
        <v>Decred</v>
      </c>
      <c r="B49" s="3">
        <f>Table_03[[#This Row],[Column5]]/100</f>
        <v>161.88999999999999</v>
      </c>
      <c r="C49">
        <f t="shared" si="1"/>
        <v>136.11064402219606</v>
      </c>
    </row>
    <row r="50" spans="1:3" x14ac:dyDescent="0.25">
      <c r="A50" t="str">
        <f>Table_03[[#This Row],[Column2]]</f>
        <v>Maker</v>
      </c>
      <c r="B50" s="3">
        <f>Table_03[[#This Row],[Column5]]/100</f>
        <v>2055.4</v>
      </c>
      <c r="C50">
        <f t="shared" si="1"/>
        <v>1728.0982007734992</v>
      </c>
    </row>
    <row r="51" spans="1:3" x14ac:dyDescent="0.25">
      <c r="A51" t="str">
        <f>Table_03[[#This Row],[Column2]]</f>
        <v>Matic Network</v>
      </c>
      <c r="B51" s="3">
        <f>Table_03[[#This Row],[Column5]]/100</f>
        <v>0.4</v>
      </c>
      <c r="C51">
        <f t="shared" si="1"/>
        <v>0.33630401883302508</v>
      </c>
    </row>
    <row r="52" spans="1:3" x14ac:dyDescent="0.25">
      <c r="A52" t="str">
        <f>Table_03[[#This Row],[Column2]]</f>
        <v>HEX</v>
      </c>
      <c r="B52" s="3">
        <f>Table_03[[#This Row],[Column5]]/100</f>
        <v>0.01</v>
      </c>
      <c r="C52">
        <f t="shared" si="1"/>
        <v>8.4076004708256262E-3</v>
      </c>
    </row>
    <row r="53" spans="1:3" x14ac:dyDescent="0.25">
      <c r="A53" t="str">
        <f>Table_03[[#This Row],[Column2]]</f>
        <v>Compound</v>
      </c>
      <c r="B53" s="3">
        <f>Table_03[[#This Row],[Column5]]/100</f>
        <v>423.9</v>
      </c>
      <c r="C53">
        <f t="shared" si="1"/>
        <v>356.39818395829826</v>
      </c>
    </row>
    <row r="54" spans="1:3" x14ac:dyDescent="0.25">
      <c r="A54" t="str">
        <f>Table_03[[#This Row],[Column2]]</f>
        <v>Enjin Coin</v>
      </c>
      <c r="B54" s="3">
        <f>Table_03[[#This Row],[Column5]]/100</f>
        <v>2.36</v>
      </c>
      <c r="C54">
        <f t="shared" si="1"/>
        <v>1.9841937111148478</v>
      </c>
    </row>
    <row r="55" spans="1:3" x14ac:dyDescent="0.25">
      <c r="A55" t="str">
        <f>Table_03[[#This Row],[Column2]]</f>
        <v>Zilliqa</v>
      </c>
      <c r="B55" s="3">
        <f>Table_03[[#This Row],[Column5]]/100</f>
        <v>0.18</v>
      </c>
      <c r="C55">
        <f t="shared" si="1"/>
        <v>0.15133680847486128</v>
      </c>
    </row>
    <row r="56" spans="1:3" x14ac:dyDescent="0.25">
      <c r="A56" t="str">
        <f>Table_03[[#This Row],[Column2]]</f>
        <v>NEAR Protocol</v>
      </c>
      <c r="B56" s="3">
        <f>Table_03[[#This Row],[Column5]]/100</f>
        <v>6.17</v>
      </c>
      <c r="C56">
        <f t="shared" si="1"/>
        <v>5.1874894904994111</v>
      </c>
    </row>
    <row r="57" spans="1:3" x14ac:dyDescent="0.25">
      <c r="A57" t="str">
        <f>Table_03[[#This Row],[Column2]]</f>
        <v>Ravencoin</v>
      </c>
      <c r="B57" s="3">
        <f>Table_03[[#This Row],[Column5]]/100</f>
        <v>0.22</v>
      </c>
      <c r="C57">
        <f t="shared" si="1"/>
        <v>0.18496721035816377</v>
      </c>
    </row>
    <row r="58" spans="1:3" x14ac:dyDescent="0.25">
      <c r="A58" t="str">
        <f>Table_03[[#This Row],[Column2]]</f>
        <v>Theta Fuel</v>
      </c>
      <c r="B58" s="3">
        <f>Table_03[[#This Row],[Column5]]/100</f>
        <v>0.31</v>
      </c>
      <c r="C58">
        <f t="shared" si="1"/>
        <v>0.26063561459559442</v>
      </c>
    </row>
    <row r="59" spans="1:3" x14ac:dyDescent="0.25">
      <c r="A59" t="str">
        <f>Table_03[[#This Row],[Column2]]</f>
        <v>BitTorrent</v>
      </c>
      <c r="B59" s="3">
        <f>Table_03[[#This Row],[Column5]]/100</f>
        <v>0</v>
      </c>
      <c r="C59">
        <f t="shared" si="1"/>
        <v>0</v>
      </c>
    </row>
    <row r="60" spans="1:3" x14ac:dyDescent="0.25">
      <c r="A60" t="str">
        <f>Table_03[[#This Row],[Column2]]</f>
        <v>Zcash</v>
      </c>
      <c r="B60" s="3">
        <f>Table_03[[#This Row],[Column5]]/100</f>
        <v>135.91</v>
      </c>
      <c r="C60">
        <f t="shared" si="1"/>
        <v>114.26769799899108</v>
      </c>
    </row>
    <row r="61" spans="1:3" x14ac:dyDescent="0.25">
      <c r="A61" t="str">
        <f>Table_03[[#This Row],[Column2]]</f>
        <v>Nexo</v>
      </c>
      <c r="B61" s="3">
        <f>Table_03[[#This Row],[Column5]]/100</f>
        <v>2.61</v>
      </c>
      <c r="C61">
        <f t="shared" si="1"/>
        <v>2.1943837228854886</v>
      </c>
    </row>
    <row r="62" spans="1:3" x14ac:dyDescent="0.25">
      <c r="A62" t="str">
        <f>Table_03[[#This Row],[Column2]]</f>
        <v>Basic Attention Token</v>
      </c>
      <c r="B62" s="3">
        <f>Table_03[[#This Row],[Column5]]/100</f>
        <v>0.97</v>
      </c>
      <c r="C62">
        <f t="shared" si="1"/>
        <v>0.81553724567008568</v>
      </c>
    </row>
    <row r="63" spans="1:3" x14ac:dyDescent="0.25">
      <c r="A63" t="str">
        <f>Table_03[[#This Row],[Column2]]</f>
        <v>WhiteCoin</v>
      </c>
      <c r="B63" s="3">
        <f>Table_03[[#This Row],[Column5]]/100</f>
        <v>2.0299999999999998</v>
      </c>
      <c r="C63">
        <f t="shared" si="1"/>
        <v>1.7067428955776021</v>
      </c>
    </row>
    <row r="64" spans="1:3" x14ac:dyDescent="0.25">
      <c r="A64" t="str">
        <f>Table_03[[#This Row],[Column2]]</f>
        <v>Ethereum Classic</v>
      </c>
      <c r="B64" s="3">
        <f>Table_03[[#This Row],[Column5]]/100</f>
        <v>12</v>
      </c>
      <c r="C64">
        <f t="shared" si="1"/>
        <v>10.089120564990752</v>
      </c>
    </row>
    <row r="65" spans="1:3" x14ac:dyDescent="0.25">
      <c r="A65" t="str">
        <f>Table_03[[#This Row],[Column2]]</f>
        <v>Bitcoin BEP2</v>
      </c>
      <c r="B65" s="3">
        <f>Table_03[[#This Row],[Column5]]/100</f>
        <v>55016.6</v>
      </c>
      <c r="C65">
        <f t="shared" si="1"/>
        <v>46255.759206322517</v>
      </c>
    </row>
    <row r="66" spans="1:3" x14ac:dyDescent="0.25">
      <c r="A66" t="str">
        <f>Table_03[[#This Row],[Column2]]</f>
        <v>DeFiChain</v>
      </c>
      <c r="B66" s="3">
        <f>Table_03[[#This Row],[Column5]]/100</f>
        <v>3.47</v>
      </c>
      <c r="C66">
        <f t="shared" ref="C66:C97" si="2">B66/Euro_koers</f>
        <v>2.9174373633764925</v>
      </c>
    </row>
    <row r="67" spans="1:3" x14ac:dyDescent="0.25">
      <c r="A67" t="str">
        <f>Table_03[[#This Row],[Column2]]</f>
        <v>SwissBorg</v>
      </c>
      <c r="B67" s="3">
        <f>Table_03[[#This Row],[Column5]]/100</f>
        <v>1.41</v>
      </c>
      <c r="C67">
        <f t="shared" si="2"/>
        <v>1.1854716663864133</v>
      </c>
    </row>
    <row r="68" spans="1:3" x14ac:dyDescent="0.25">
      <c r="A68" t="str">
        <f>Table_03[[#This Row],[Column2]]</f>
        <v>THORChain</v>
      </c>
      <c r="B68" s="3">
        <f>Table_03[[#This Row],[Column5]]/100</f>
        <v>5.61</v>
      </c>
      <c r="C68">
        <f t="shared" si="2"/>
        <v>4.7166638641331762</v>
      </c>
    </row>
    <row r="69" spans="1:3" x14ac:dyDescent="0.25">
      <c r="A69" t="str">
        <f>Table_03[[#This Row],[Column2]]</f>
        <v>UMA</v>
      </c>
      <c r="B69" s="3">
        <f>Table_03[[#This Row],[Column5]]/100</f>
        <v>23.6</v>
      </c>
      <c r="C69">
        <f t="shared" si="2"/>
        <v>19.841937111148479</v>
      </c>
    </row>
    <row r="70" spans="1:3" x14ac:dyDescent="0.25">
      <c r="A70" t="str">
        <f>Table_03[[#This Row],[Column2]]</f>
        <v>Decentraland</v>
      </c>
      <c r="B70" s="3">
        <f>Table_03[[#This Row],[Column5]]/100</f>
        <v>0.82</v>
      </c>
      <c r="C70">
        <f t="shared" si="2"/>
        <v>0.68942323860770127</v>
      </c>
    </row>
    <row r="71" spans="1:3" x14ac:dyDescent="0.25">
      <c r="A71" t="str">
        <f>Table_03[[#This Row],[Column2]]</f>
        <v>C _x000D_
PancakeSwap</v>
      </c>
      <c r="B71" s="3">
        <f>Table_03[[#This Row],[Column5]]/100</f>
        <v>9.66</v>
      </c>
      <c r="C71">
        <f t="shared" si="2"/>
        <v>8.1217420548175543</v>
      </c>
    </row>
    <row r="72" spans="1:3" x14ac:dyDescent="0.25">
      <c r="A72" t="str">
        <f>Table_03[[#This Row],[Column2]]</f>
        <v>yearn.finance</v>
      </c>
      <c r="B72" s="3">
        <f>Table_03[[#This Row],[Column5]]/100</f>
        <v>33938.61</v>
      </c>
      <c r="C72">
        <f t="shared" si="2"/>
        <v>28534.227341516733</v>
      </c>
    </row>
    <row r="73" spans="1:3" x14ac:dyDescent="0.25">
      <c r="A73" t="str">
        <f>Table_03[[#This Row],[Column2]]</f>
        <v>Holo</v>
      </c>
      <c r="B73" s="3">
        <f>Table_03[[#This Row],[Column5]]/100</f>
        <v>0.01</v>
      </c>
      <c r="C73">
        <f t="shared" si="2"/>
        <v>8.4076004708256262E-3</v>
      </c>
    </row>
    <row r="74" spans="1:3" x14ac:dyDescent="0.25">
      <c r="A74" t="str">
        <f>Table_03[[#This Row],[Column2]]</f>
        <v>Bancor</v>
      </c>
      <c r="B74" s="3">
        <f>Table_03[[#This Row],[Column5]]/100</f>
        <v>7.4</v>
      </c>
      <c r="C74">
        <f t="shared" si="2"/>
        <v>6.2216243484109635</v>
      </c>
    </row>
    <row r="75" spans="1:3" x14ac:dyDescent="0.25">
      <c r="A75" t="str">
        <f>Table_03[[#This Row],[Column2]]</f>
        <v>Celsius</v>
      </c>
      <c r="B75" s="3">
        <f>Table_03[[#This Row],[Column5]]/100</f>
        <v>4.76</v>
      </c>
      <c r="C75">
        <f t="shared" si="2"/>
        <v>4.0020178241129978</v>
      </c>
    </row>
    <row r="76" spans="1:3" x14ac:dyDescent="0.25">
      <c r="A76" t="str">
        <f>Table_03[[#This Row],[Column2]]</f>
        <v>ICON</v>
      </c>
      <c r="B76" s="3">
        <f>Table_03[[#This Row],[Column5]]/100</f>
        <v>1.83</v>
      </c>
      <c r="C76">
        <f t="shared" si="2"/>
        <v>1.5385908861610897</v>
      </c>
    </row>
    <row r="77" spans="1:3" x14ac:dyDescent="0.25">
      <c r="A77" t="str">
        <f>Table_03[[#This Row],[Column2]]</f>
        <v>0x</v>
      </c>
      <c r="B77" s="3">
        <f>Table_03[[#This Row],[Column5]]/100</f>
        <v>1.36</v>
      </c>
      <c r="C77">
        <f t="shared" si="2"/>
        <v>1.1434336640322853</v>
      </c>
    </row>
    <row r="78" spans="1:3" x14ac:dyDescent="0.25">
      <c r="A78" t="str">
        <f>Table_03[[#This Row],[Column2]]</f>
        <v>Ren</v>
      </c>
      <c r="B78" s="3">
        <f>Table_03[[#This Row],[Column5]]/100</f>
        <v>1.04</v>
      </c>
      <c r="C78">
        <f t="shared" si="2"/>
        <v>0.87439044896586515</v>
      </c>
    </row>
    <row r="79" spans="1:3" x14ac:dyDescent="0.25">
      <c r="A79" t="str">
        <f>Table_03[[#This Row],[Column2]]</f>
        <v>Revain</v>
      </c>
      <c r="B79" s="3">
        <f>Table_03[[#This Row],[Column5]]/100</f>
        <v>0.01</v>
      </c>
      <c r="C79">
        <f t="shared" si="2"/>
        <v>8.4076004708256262E-3</v>
      </c>
    </row>
    <row r="80" spans="1:3" x14ac:dyDescent="0.25">
      <c r="A80" t="str">
        <f>Table_03[[#This Row],[Column2]]</f>
        <v>Reserve Rights</v>
      </c>
      <c r="B80" s="3">
        <f>Table_03[[#This Row],[Column5]]/100</f>
        <v>0.08</v>
      </c>
      <c r="C80">
        <f t="shared" si="2"/>
        <v>6.726080376660501E-2</v>
      </c>
    </row>
    <row r="81" spans="1:3" x14ac:dyDescent="0.25">
      <c r="A81" t="str">
        <f>Table_03[[#This Row],[Column2]]</f>
        <v>Waves</v>
      </c>
      <c r="B81" s="3">
        <f>Table_03[[#This Row],[Column5]]/100</f>
        <v>9.76</v>
      </c>
      <c r="C81">
        <f t="shared" si="2"/>
        <v>8.2058180595258108</v>
      </c>
    </row>
    <row r="82" spans="1:3" x14ac:dyDescent="0.25">
      <c r="A82" t="str">
        <f>Table_03[[#This Row],[Column2]]</f>
        <v>F _x000D_
Flow (Dapper Labs)</v>
      </c>
      <c r="B82" s="3">
        <f>Table_03[[#This Row],[Column5]]/100</f>
        <v>32.31</v>
      </c>
      <c r="C82">
        <f t="shared" si="2"/>
        <v>27.164957121237599</v>
      </c>
    </row>
    <row r="83" spans="1:3" x14ac:dyDescent="0.25">
      <c r="A83" t="str">
        <f>Table_03[[#This Row],[Column2]]</f>
        <v>Fantom</v>
      </c>
      <c r="B83" s="3">
        <f>Table_03[[#This Row],[Column5]]/100</f>
        <v>0.38</v>
      </c>
      <c r="C83">
        <f t="shared" si="2"/>
        <v>0.31948881789137379</v>
      </c>
    </row>
    <row r="84" spans="1:3" x14ac:dyDescent="0.25">
      <c r="A84" t="str">
        <f>Table_03[[#This Row],[Column2]]</f>
        <v>Ontology</v>
      </c>
      <c r="B84" s="3">
        <f>Table_03[[#This Row],[Column5]]/100</f>
        <v>1.1599999999999999</v>
      </c>
      <c r="C84">
        <f t="shared" si="2"/>
        <v>0.97528165461577254</v>
      </c>
    </row>
    <row r="85" spans="1:3" x14ac:dyDescent="0.25">
      <c r="A85" t="str">
        <f>Table_03[[#This Row],[Column2]]</f>
        <v>DigiByte</v>
      </c>
      <c r="B85" s="3">
        <f>Table_03[[#This Row],[Column5]]/100</f>
        <v>7.0000000000000007E-2</v>
      </c>
      <c r="C85">
        <f t="shared" si="2"/>
        <v>5.8853203295779387E-2</v>
      </c>
    </row>
    <row r="86" spans="1:3" x14ac:dyDescent="0.25">
      <c r="A86" t="str">
        <f>Table_03[[#This Row],[Column2]]</f>
        <v>Siacoin</v>
      </c>
      <c r="B86" s="3">
        <f>Table_03[[#This Row],[Column5]]/100</f>
        <v>0.02</v>
      </c>
      <c r="C86">
        <f t="shared" si="2"/>
        <v>1.6815200941651252E-2</v>
      </c>
    </row>
    <row r="87" spans="1:3" x14ac:dyDescent="0.25">
      <c r="A87" t="str">
        <f>Table_03[[#This Row],[Column2]]</f>
        <v>OKB</v>
      </c>
      <c r="B87" s="3">
        <f>Table_03[[#This Row],[Column5]]/100</f>
        <v>14.58</v>
      </c>
      <c r="C87">
        <f t="shared" si="2"/>
        <v>12.258281486463764</v>
      </c>
    </row>
    <row r="88" spans="1:3" x14ac:dyDescent="0.25">
      <c r="A88" t="str">
        <f>Table_03[[#This Row],[Column2]]</f>
        <v>TerraUSD</v>
      </c>
      <c r="B88" s="3">
        <f>Table_03[[#This Row],[Column5]]/100</f>
        <v>1</v>
      </c>
      <c r="C88">
        <f t="shared" si="2"/>
        <v>0.84076004708256258</v>
      </c>
    </row>
    <row r="89" spans="1:3" x14ac:dyDescent="0.25">
      <c r="A89" t="str">
        <f>Table_03[[#This Row],[Column2]]</f>
        <v>Blockstack</v>
      </c>
      <c r="B89" s="3">
        <f>Table_03[[#This Row],[Column5]]/100</f>
        <v>1.1299999999999999</v>
      </c>
      <c r="C89">
        <f t="shared" si="2"/>
        <v>0.95005885320329564</v>
      </c>
    </row>
    <row r="90" spans="1:3" x14ac:dyDescent="0.25">
      <c r="A90" t="str">
        <f>Table_03[[#This Row],[Column2]]</f>
        <v>Pundi X</v>
      </c>
      <c r="B90" s="3">
        <f>Table_03[[#This Row],[Column5]]/100</f>
        <v>0</v>
      </c>
      <c r="C90">
        <f t="shared" si="2"/>
        <v>0</v>
      </c>
    </row>
    <row r="91" spans="1:3" x14ac:dyDescent="0.25">
      <c r="A91" t="str">
        <f>Table_03[[#This Row],[Column2]]</f>
        <v>Paxos Standard Token</v>
      </c>
      <c r="B91" s="3">
        <f>Table_03[[#This Row],[Column5]]/100</f>
        <v>1</v>
      </c>
      <c r="C91">
        <f t="shared" si="2"/>
        <v>0.84076004708256258</v>
      </c>
    </row>
    <row r="92" spans="1:3" x14ac:dyDescent="0.25">
      <c r="A92" t="str">
        <f>Table_03[[#This Row],[Column2]]</f>
        <v>Harmony</v>
      </c>
      <c r="B92" s="3">
        <f>Table_03[[#This Row],[Column5]]/100</f>
        <v>0.08</v>
      </c>
      <c r="C92">
        <f t="shared" si="2"/>
        <v>6.726080376660501E-2</v>
      </c>
    </row>
    <row r="93" spans="1:3" x14ac:dyDescent="0.25">
      <c r="A93" t="str">
        <f>Table_03[[#This Row],[Column2]]</f>
        <v>R _x000D_
renBTC</v>
      </c>
      <c r="B93" s="3">
        <f>Table_03[[#This Row],[Column5]]/100</f>
        <v>55056.91</v>
      </c>
      <c r="C93">
        <f t="shared" si="2"/>
        <v>46289.650243820419</v>
      </c>
    </row>
    <row r="94" spans="1:3" x14ac:dyDescent="0.25">
      <c r="A94" t="str">
        <f>Table_03[[#This Row],[Column2]]</f>
        <v>OmiseGO</v>
      </c>
      <c r="B94" s="3">
        <f>Table_03[[#This Row],[Column5]]/100</f>
        <v>5.16</v>
      </c>
      <c r="C94">
        <f t="shared" si="2"/>
        <v>4.3383218429460229</v>
      </c>
    </row>
    <row r="95" spans="1:3" x14ac:dyDescent="0.25">
      <c r="A95" t="str">
        <f>Table_03[[#This Row],[Column2]]</f>
        <v>Loopring</v>
      </c>
      <c r="B95" s="3">
        <f>Table_03[[#This Row],[Column5]]/100</f>
        <v>0.59</v>
      </c>
      <c r="C95">
        <f t="shared" si="2"/>
        <v>0.49604842777871194</v>
      </c>
    </row>
    <row r="96" spans="1:3" x14ac:dyDescent="0.25">
      <c r="A96" t="str">
        <f>Table_03[[#This Row],[Column2]]</f>
        <v>Celo</v>
      </c>
      <c r="B96" s="3">
        <f>Table_03[[#This Row],[Column5]]/100</f>
        <v>3.78</v>
      </c>
      <c r="C96">
        <f t="shared" si="2"/>
        <v>3.1780729779720867</v>
      </c>
    </row>
    <row r="97" spans="1:3" x14ac:dyDescent="0.25">
      <c r="A97" t="str">
        <f>Table_03[[#This Row],[Column2]]</f>
        <v>IOStoken</v>
      </c>
      <c r="B97" s="3">
        <f>Table_03[[#This Row],[Column5]]/100</f>
        <v>0.04</v>
      </c>
      <c r="C97">
        <f t="shared" si="2"/>
        <v>3.3630401883302505E-2</v>
      </c>
    </row>
    <row r="98" spans="1:3" x14ac:dyDescent="0.25">
      <c r="A98" t="str">
        <f>Table_03[[#This Row],[Column2]]</f>
        <v>1 _x000D_
1inch</v>
      </c>
      <c r="B98" s="3">
        <f>Table_03[[#This Row],[Column5]]/100</f>
        <v>4.5199999999999996</v>
      </c>
      <c r="C98">
        <f t="shared" ref="C98:C129" si="3">B98/Euro_koers</f>
        <v>3.8002354128131826</v>
      </c>
    </row>
    <row r="99" spans="1:3" x14ac:dyDescent="0.25">
      <c r="A99" t="str">
        <f>Table_03[[#This Row],[Column2]]</f>
        <v>Nano</v>
      </c>
      <c r="B99" s="3">
        <f>Table_03[[#This Row],[Column5]]/100</f>
        <v>4.8499999999999996</v>
      </c>
      <c r="C99">
        <f t="shared" si="3"/>
        <v>4.0776862283504283</v>
      </c>
    </row>
    <row r="100" spans="1:3" x14ac:dyDescent="0.25">
      <c r="A100" t="str">
        <f>Table_03[[#This Row],[Column2]]</f>
        <v>Qtum</v>
      </c>
      <c r="B100" s="3">
        <f>Table_03[[#This Row],[Column5]]/100</f>
        <v>6.02</v>
      </c>
      <c r="C100">
        <f t="shared" si="3"/>
        <v>5.0613754834370264</v>
      </c>
    </row>
    <row r="101" spans="1:3" x14ac:dyDescent="0.25">
      <c r="A101" t="str">
        <f>Table_03[[#This Row],[Column2]]</f>
        <v>Curve DAO Token</v>
      </c>
      <c r="B101" s="3">
        <f>Table_03[[#This Row],[Column5]]/100</f>
        <v>2.35</v>
      </c>
      <c r="C101">
        <f t="shared" si="3"/>
        <v>1.9757861106440222</v>
      </c>
    </row>
    <row r="102" spans="1:3" x14ac:dyDescent="0.25">
      <c r="A102" t="str">
        <f>Table_03[[#This Row],[Column2]]</f>
        <v>Ocean Protocol</v>
      </c>
      <c r="B102" s="3">
        <f>Table_03[[#This Row],[Column5]]/100</f>
        <v>1.36</v>
      </c>
      <c r="C102">
        <f t="shared" si="3"/>
        <v>1.1434336640322853</v>
      </c>
    </row>
    <row r="103" spans="1:3" x14ac:dyDescent="0.25">
      <c r="A103" t="str">
        <f>Table_03[[#This Row],[Column2]]</f>
        <v>Horizen</v>
      </c>
      <c r="B103" s="3">
        <f>Table_03[[#This Row],[Column5]]/100</f>
        <v>52</v>
      </c>
      <c r="C103">
        <f t="shared" si="3"/>
        <v>43.719522448293255</v>
      </c>
    </row>
    <row r="104" spans="1:3" x14ac:dyDescent="0.25">
      <c r="A104" t="str">
        <f>Table_03[[#This Row],[Column2]]</f>
        <v>Bitcoin Gold</v>
      </c>
      <c r="B104" s="3">
        <f>Table_03[[#This Row],[Column5]]/100</f>
        <v>29.44</v>
      </c>
      <c r="C104">
        <f t="shared" si="3"/>
        <v>24.751975786110645</v>
      </c>
    </row>
    <row r="105" spans="1:3" x14ac:dyDescent="0.25">
      <c r="A105" t="str">
        <f>Table_03[[#This Row],[Column2]]</f>
        <v>Helium</v>
      </c>
      <c r="B105" s="3">
        <f>Table_03[[#This Row],[Column5]]/100</f>
        <v>6.9</v>
      </c>
      <c r="C105">
        <f t="shared" si="3"/>
        <v>5.8012443248696828</v>
      </c>
    </row>
    <row r="106" spans="1:3" x14ac:dyDescent="0.25">
      <c r="A106" t="str">
        <f>Table_03[[#This Row],[Column2]]</f>
        <v>Orbs</v>
      </c>
      <c r="B106" s="3">
        <f>Table_03[[#This Row],[Column5]]/100</f>
        <v>0.23</v>
      </c>
      <c r="C106">
        <f t="shared" si="3"/>
        <v>0.19337481082898941</v>
      </c>
    </row>
    <row r="107" spans="1:3" x14ac:dyDescent="0.25">
      <c r="A107" t="str">
        <f>Table_03[[#This Row],[Column2]]</f>
        <v>Verge</v>
      </c>
      <c r="B107" s="3">
        <f>Table_03[[#This Row],[Column5]]/100</f>
        <v>0.03</v>
      </c>
      <c r="C107">
        <f t="shared" si="3"/>
        <v>2.5222801412476879E-2</v>
      </c>
    </row>
    <row r="108" spans="1:3" x14ac:dyDescent="0.25">
      <c r="A108" t="str">
        <f>Table_03[[#This Row],[Column2]]</f>
        <v>Bitpanda Ecosystem Token</v>
      </c>
      <c r="B108" s="3">
        <f>Table_03[[#This Row],[Column5]]/100</f>
        <v>1.1599999999999999</v>
      </c>
      <c r="C108">
        <f t="shared" si="3"/>
        <v>0.97528165461577254</v>
      </c>
    </row>
    <row r="109" spans="1:3" x14ac:dyDescent="0.25">
      <c r="A109" t="str">
        <f>Table_03[[#This Row],[Column2]]</f>
        <v>Quant</v>
      </c>
      <c r="B109" s="3">
        <f>Table_03[[#This Row],[Column5]]/100</f>
        <v>40.17</v>
      </c>
      <c r="C109">
        <f t="shared" si="3"/>
        <v>33.773331091306545</v>
      </c>
    </row>
    <row r="110" spans="1:3" x14ac:dyDescent="0.25">
      <c r="A110" t="str">
        <f>Table_03[[#This Row],[Column2]]</f>
        <v>Kyber Network</v>
      </c>
      <c r="B110" s="3">
        <f>Table_03[[#This Row],[Column5]]/100</f>
        <v>2.35</v>
      </c>
      <c r="C110">
        <f t="shared" si="3"/>
        <v>1.9757861106440222</v>
      </c>
    </row>
    <row r="111" spans="1:3" x14ac:dyDescent="0.25">
      <c r="A111" t="str">
        <f>Table_03[[#This Row],[Column2]]</f>
        <v>Fetch.ai</v>
      </c>
      <c r="B111" s="3">
        <f>Table_03[[#This Row],[Column5]]/100</f>
        <v>0.63</v>
      </c>
      <c r="C111">
        <f t="shared" si="3"/>
        <v>0.52967882966201441</v>
      </c>
    </row>
    <row r="112" spans="1:3" x14ac:dyDescent="0.25">
      <c r="A112" t="str">
        <f>Table_03[[#This Row],[Column2]]</f>
        <v>Arweave</v>
      </c>
      <c r="B112" s="3">
        <f>Table_03[[#This Row],[Column5]]/100</f>
        <v>13.68</v>
      </c>
      <c r="C112">
        <f t="shared" si="3"/>
        <v>11.501597444089457</v>
      </c>
    </row>
    <row r="113" spans="1:3" x14ac:dyDescent="0.25">
      <c r="A113" t="str">
        <f>Table_03[[#This Row],[Column2]]</f>
        <v>Ankr</v>
      </c>
      <c r="B113" s="3">
        <f>Table_03[[#This Row],[Column5]]/100</f>
        <v>0.06</v>
      </c>
      <c r="C113">
        <f t="shared" si="3"/>
        <v>5.0445602824953757E-2</v>
      </c>
    </row>
    <row r="114" spans="1:3" x14ac:dyDescent="0.25">
      <c r="A114" t="str">
        <f>Table_03[[#This Row],[Column2]]</f>
        <v>Z _x000D_
ZKSwap</v>
      </c>
      <c r="B114" s="3">
        <f>Table_03[[#This Row],[Column5]]/100</f>
        <v>2.27</v>
      </c>
      <c r="C114">
        <f t="shared" si="3"/>
        <v>1.9085253068774173</v>
      </c>
    </row>
    <row r="115" spans="1:3" x14ac:dyDescent="0.25">
      <c r="A115" t="str">
        <f>Table_03[[#This Row],[Column2]]</f>
        <v>X _x000D_
XinFin Network</v>
      </c>
      <c r="B115" s="3">
        <f>Table_03[[#This Row],[Column5]]/100</f>
        <v>0.04</v>
      </c>
      <c r="C115">
        <f t="shared" si="3"/>
        <v>3.3630401883302505E-2</v>
      </c>
    </row>
    <row r="116" spans="1:3" x14ac:dyDescent="0.25">
      <c r="A116" t="str">
        <f>Table_03[[#This Row],[Column2]]</f>
        <v>Lisk</v>
      </c>
      <c r="B116" s="3">
        <f>Table_03[[#This Row],[Column5]]/100</f>
        <v>3.45</v>
      </c>
      <c r="C116">
        <f t="shared" si="3"/>
        <v>2.9006221624348414</v>
      </c>
    </row>
    <row r="117" spans="1:3" x14ac:dyDescent="0.25">
      <c r="A117" t="str">
        <f>Table_03[[#This Row],[Column2]]</f>
        <v>HedgeTrade</v>
      </c>
      <c r="B117" s="3">
        <f>Table_03[[#This Row],[Column5]]/100</f>
        <v>1.26</v>
      </c>
      <c r="C117">
        <f t="shared" si="3"/>
        <v>1.0593576593240288</v>
      </c>
    </row>
    <row r="118" spans="1:3" x14ac:dyDescent="0.25">
      <c r="A118" t="str">
        <f>Table_03[[#This Row],[Column2]]</f>
        <v>R _x000D_
Reef</v>
      </c>
      <c r="B118" s="3">
        <f>Table_03[[#This Row],[Column5]]/100</f>
        <v>0.04</v>
      </c>
      <c r="C118">
        <f t="shared" si="3"/>
        <v>3.3630401883302505E-2</v>
      </c>
    </row>
    <row r="119" spans="1:3" x14ac:dyDescent="0.25">
      <c r="A119" t="str">
        <f>Table_03[[#This Row],[Column2]]</f>
        <v>D _x000D_
DODO</v>
      </c>
      <c r="B119" s="3">
        <f>Table_03[[#This Row],[Column5]]/100</f>
        <v>4.08</v>
      </c>
      <c r="C119">
        <f t="shared" si="3"/>
        <v>3.4303009920968557</v>
      </c>
    </row>
    <row r="120" spans="1:3" x14ac:dyDescent="0.25">
      <c r="A120" t="str">
        <f>Table_03[[#This Row],[Column2]]</f>
        <v>Golem</v>
      </c>
      <c r="B120" s="3">
        <f>Table_03[[#This Row],[Column5]]/100</f>
        <v>0.4</v>
      </c>
      <c r="C120">
        <f t="shared" si="3"/>
        <v>0.33630401883302508</v>
      </c>
    </row>
    <row r="121" spans="1:3" x14ac:dyDescent="0.25">
      <c r="A121" t="str">
        <f>Table_03[[#This Row],[Column2]]</f>
        <v>S _x000D_
SKALE Network</v>
      </c>
      <c r="B121" s="3">
        <f>Table_03[[#This Row],[Column5]]/100</f>
        <v>0.72</v>
      </c>
      <c r="C121">
        <f t="shared" si="3"/>
        <v>0.60534723389944511</v>
      </c>
    </row>
    <row r="122" spans="1:3" x14ac:dyDescent="0.25">
      <c r="A122" t="str">
        <f>Table_03[[#This Row],[Column2]]</f>
        <v>IoTeX</v>
      </c>
      <c r="B122" s="3">
        <f>Table_03[[#This Row],[Column5]]/100</f>
        <v>0.04</v>
      </c>
      <c r="C122">
        <f t="shared" si="3"/>
        <v>3.3630401883302505E-2</v>
      </c>
    </row>
    <row r="123" spans="1:3" x14ac:dyDescent="0.25">
      <c r="A123" t="str">
        <f>Table_03[[#This Row],[Column2]]</f>
        <v>Klever</v>
      </c>
      <c r="B123" s="3">
        <f>Table_03[[#This Row],[Column5]]/100</f>
        <v>0.1</v>
      </c>
      <c r="C123">
        <f t="shared" si="3"/>
        <v>8.4076004708256269E-2</v>
      </c>
    </row>
    <row r="124" spans="1:3" x14ac:dyDescent="0.25">
      <c r="A124" t="str">
        <f>Table_03[[#This Row],[Column2]]</f>
        <v>Orion Protocol</v>
      </c>
      <c r="B124" s="3">
        <f>Table_03[[#This Row],[Column5]]/100</f>
        <v>19</v>
      </c>
      <c r="C124">
        <f t="shared" si="3"/>
        <v>15.974440894568691</v>
      </c>
    </row>
    <row r="125" spans="1:3" x14ac:dyDescent="0.25">
      <c r="A125" t="str">
        <f>Table_03[[#This Row],[Column2]]</f>
        <v>Nervos Network</v>
      </c>
      <c r="B125" s="3">
        <f>Table_03[[#This Row],[Column5]]/100</f>
        <v>0.02</v>
      </c>
      <c r="C125">
        <f t="shared" si="3"/>
        <v>1.6815200941651252E-2</v>
      </c>
    </row>
    <row r="126" spans="1:3" x14ac:dyDescent="0.25">
      <c r="A126" t="str">
        <f>Table_03[[#This Row],[Column2]]</f>
        <v>Venus</v>
      </c>
      <c r="B126" s="3">
        <f>Table_03[[#This Row],[Column5]]/100</f>
        <v>43.09</v>
      </c>
      <c r="C126">
        <f t="shared" si="3"/>
        <v>36.228350428787628</v>
      </c>
    </row>
    <row r="127" spans="1:3" x14ac:dyDescent="0.25">
      <c r="A127" t="str">
        <f>Table_03[[#This Row],[Column2]]</f>
        <v>Kava</v>
      </c>
      <c r="B127" s="3">
        <f>Table_03[[#This Row],[Column5]]/100</f>
        <v>6.47</v>
      </c>
      <c r="C127">
        <f t="shared" si="3"/>
        <v>5.4397175046241797</v>
      </c>
    </row>
    <row r="128" spans="1:3" x14ac:dyDescent="0.25">
      <c r="A128" t="str">
        <f>Table_03[[#This Row],[Column2]]</f>
        <v>Telcoin</v>
      </c>
      <c r="B128" s="3">
        <f>Table_03[[#This Row],[Column5]]/100</f>
        <v>0.01</v>
      </c>
      <c r="C128">
        <f t="shared" si="3"/>
        <v>8.4076004708256262E-3</v>
      </c>
    </row>
    <row r="129" spans="1:3" x14ac:dyDescent="0.25">
      <c r="A129" t="str">
        <f>Table_03[[#This Row],[Column2]]</f>
        <v>Balancer</v>
      </c>
      <c r="B129" s="3">
        <f>Table_03[[#This Row],[Column5]]/100</f>
        <v>52.67</v>
      </c>
      <c r="C129">
        <f t="shared" si="3"/>
        <v>44.282831679838573</v>
      </c>
    </row>
    <row r="130" spans="1:3" x14ac:dyDescent="0.25">
      <c r="A130" t="str">
        <f>Table_03[[#This Row],[Column2]]</f>
        <v>The Sandbox</v>
      </c>
      <c r="B130" s="3">
        <f>Table_03[[#This Row],[Column5]]/100</f>
        <v>0.54</v>
      </c>
      <c r="C130">
        <f t="shared" ref="C130:C151" si="4">B130/Euro_koers</f>
        <v>0.45401042542458386</v>
      </c>
    </row>
    <row r="131" spans="1:3" x14ac:dyDescent="0.25">
      <c r="A131" t="str">
        <f>Table_03[[#This Row],[Column2]]</f>
        <v>Status</v>
      </c>
      <c r="B131" s="3">
        <f>Table_03[[#This Row],[Column5]]/100</f>
        <v>0.1</v>
      </c>
      <c r="C131">
        <f t="shared" si="4"/>
        <v>8.4076004708256269E-2</v>
      </c>
    </row>
    <row r="132" spans="1:3" x14ac:dyDescent="0.25">
      <c r="A132" t="str">
        <f>Table_03[[#This Row],[Column2]]</f>
        <v>K _x000D_
Keep Network</v>
      </c>
      <c r="B132" s="3">
        <f>Table_03[[#This Row],[Column5]]/100</f>
        <v>0.68</v>
      </c>
      <c r="C132">
        <f t="shared" si="4"/>
        <v>0.57171683201614265</v>
      </c>
    </row>
    <row r="133" spans="1:3" x14ac:dyDescent="0.25">
      <c r="A133" t="str">
        <f>Table_03[[#This Row],[Column2]]</f>
        <v>WAX</v>
      </c>
      <c r="B133" s="3">
        <f>Table_03[[#This Row],[Column5]]/100</f>
        <v>0.22</v>
      </c>
      <c r="C133">
        <f t="shared" si="4"/>
        <v>0.18496721035816377</v>
      </c>
    </row>
    <row r="134" spans="1:3" x14ac:dyDescent="0.25">
      <c r="A134" t="str">
        <f>Table_03[[#This Row],[Column2]]</f>
        <v>Electroneum</v>
      </c>
      <c r="B134" s="3">
        <f>Table_03[[#This Row],[Column5]]/100</f>
        <v>0.02</v>
      </c>
      <c r="C134">
        <f t="shared" si="4"/>
        <v>1.6815200941651252E-2</v>
      </c>
    </row>
    <row r="135" spans="1:3" x14ac:dyDescent="0.25">
      <c r="A135" t="str">
        <f>Table_03[[#This Row],[Column2]]</f>
        <v>Augur</v>
      </c>
      <c r="B135" s="3">
        <f>Table_03[[#This Row],[Column5]]/100</f>
        <v>28.89</v>
      </c>
      <c r="C135">
        <f t="shared" si="4"/>
        <v>24.289557760215235</v>
      </c>
    </row>
    <row r="136" spans="1:3" x14ac:dyDescent="0.25">
      <c r="A136" t="str">
        <f>Table_03[[#This Row],[Column2]]</f>
        <v>B _x000D_
Badger DAO</v>
      </c>
      <c r="B136" s="3">
        <f>Table_03[[#This Row],[Column5]]/100</f>
        <v>42.15</v>
      </c>
      <c r="C136">
        <f t="shared" si="4"/>
        <v>35.438035984530011</v>
      </c>
    </row>
    <row r="137" spans="1:3" x14ac:dyDescent="0.25">
      <c r="A137" t="str">
        <f>Table_03[[#This Row],[Column2]]</f>
        <v>Everipedia</v>
      </c>
      <c r="B137" s="3">
        <f>Table_03[[#This Row],[Column5]]/100</f>
        <v>0.03</v>
      </c>
      <c r="C137">
        <f t="shared" si="4"/>
        <v>2.5222801412476879E-2</v>
      </c>
    </row>
    <row r="138" spans="1:3" x14ac:dyDescent="0.25">
      <c r="A138" t="str">
        <f>Table_03[[#This Row],[Column2]]</f>
        <v>Alpha Finance Lab</v>
      </c>
      <c r="B138" s="3">
        <f>Table_03[[#This Row],[Column5]]/100</f>
        <v>1.74</v>
      </c>
      <c r="C138">
        <f t="shared" si="4"/>
        <v>1.462922481923659</v>
      </c>
    </row>
    <row r="139" spans="1:3" x14ac:dyDescent="0.25">
      <c r="A139" t="str">
        <f>Table_03[[#This Row],[Column2]]</f>
        <v>Polymath</v>
      </c>
      <c r="B139" s="3">
        <f>Table_03[[#This Row],[Column5]]/100</f>
        <v>0.5</v>
      </c>
      <c r="C139">
        <f t="shared" si="4"/>
        <v>0.42038002354128129</v>
      </c>
    </row>
    <row r="140" spans="1:3" x14ac:dyDescent="0.25">
      <c r="A140" t="str">
        <f>Table_03[[#This Row],[Column2]]</f>
        <v>Dent</v>
      </c>
      <c r="B140" s="3">
        <f>Table_03[[#This Row],[Column5]]/100</f>
        <v>0</v>
      </c>
      <c r="C140">
        <f t="shared" si="4"/>
        <v>0</v>
      </c>
    </row>
    <row r="141" spans="1:3" x14ac:dyDescent="0.25">
      <c r="A141" t="str">
        <f>Table_03[[#This Row],[Column2]]</f>
        <v>TrueUSD</v>
      </c>
      <c r="B141" s="3">
        <f>Table_03[[#This Row],[Column5]]/100</f>
        <v>1</v>
      </c>
      <c r="C141">
        <f t="shared" si="4"/>
        <v>0.84076004708256258</v>
      </c>
    </row>
    <row r="142" spans="1:3" x14ac:dyDescent="0.25">
      <c r="A142" t="str">
        <f>Table_03[[#This Row],[Column2]]</f>
        <v>Band Protocol</v>
      </c>
      <c r="B142" s="3">
        <f>Table_03[[#This Row],[Column5]]/100</f>
        <v>13.87</v>
      </c>
      <c r="C142">
        <f t="shared" si="4"/>
        <v>11.661341853035143</v>
      </c>
    </row>
    <row r="143" spans="1:3" x14ac:dyDescent="0.25">
      <c r="A143" t="str">
        <f>Table_03[[#This Row],[Column2]]</f>
        <v>OriginTrail</v>
      </c>
      <c r="B143" s="3">
        <f>Table_03[[#This Row],[Column5]]/100</f>
        <v>0.81</v>
      </c>
      <c r="C143">
        <f t="shared" si="4"/>
        <v>0.68101563813687582</v>
      </c>
    </row>
    <row r="144" spans="1:3" x14ac:dyDescent="0.25">
      <c r="A144" t="str">
        <f>Table_03[[#This Row],[Column2]]</f>
        <v>S _x000D_
SafePal</v>
      </c>
      <c r="B144" s="3">
        <f>Table_03[[#This Row],[Column5]]/100</f>
        <v>2.59</v>
      </c>
      <c r="C144">
        <f t="shared" si="4"/>
        <v>2.177568521943837</v>
      </c>
    </row>
    <row r="145" spans="1:3" x14ac:dyDescent="0.25">
      <c r="A145" t="str">
        <f>Table_03[[#This Row],[Column2]]</f>
        <v>Origin Protocol</v>
      </c>
      <c r="B145" s="3">
        <f>Table_03[[#This Row],[Column5]]/100</f>
        <v>1.07</v>
      </c>
      <c r="C145">
        <f t="shared" si="4"/>
        <v>0.89961325037834206</v>
      </c>
    </row>
    <row r="146" spans="1:3" x14ac:dyDescent="0.25">
      <c r="A146" t="str">
        <f>Table_03[[#This Row],[Column2]]</f>
        <v>R _x000D_
Oasis Network</v>
      </c>
      <c r="B146" s="3">
        <f>Table_03[[#This Row],[Column5]]/100</f>
        <v>0.18</v>
      </c>
      <c r="C146">
        <f t="shared" si="4"/>
        <v>0.15133680847486128</v>
      </c>
    </row>
    <row r="147" spans="1:3" x14ac:dyDescent="0.25">
      <c r="A147" t="str">
        <f>Table_03[[#This Row],[Column2]]</f>
        <v>StormX</v>
      </c>
      <c r="B147" s="3">
        <f>Table_03[[#This Row],[Column5]]/100</f>
        <v>0.03</v>
      </c>
      <c r="C147">
        <f t="shared" si="4"/>
        <v>2.5222801412476879E-2</v>
      </c>
    </row>
    <row r="148" spans="1:3" x14ac:dyDescent="0.25">
      <c r="A148" t="str">
        <f>Table_03[[#This Row],[Column2]]</f>
        <v>P _x000D_
Polkastarter</v>
      </c>
      <c r="B148" s="3">
        <f>Table_03[[#This Row],[Column5]]/100</f>
        <v>4.49</v>
      </c>
      <c r="C148">
        <f t="shared" si="4"/>
        <v>3.7750126114007063</v>
      </c>
    </row>
    <row r="149" spans="1:3" x14ac:dyDescent="0.25">
      <c r="A149" t="str">
        <f>Table_03[[#This Row],[Column2]]</f>
        <v>Civic</v>
      </c>
      <c r="B149" s="3">
        <f>Table_03[[#This Row],[Column5]]/100</f>
        <v>0.4</v>
      </c>
      <c r="C149">
        <f t="shared" si="4"/>
        <v>0.33630401883302508</v>
      </c>
    </row>
    <row r="150" spans="1:3" x14ac:dyDescent="0.25">
      <c r="A150" t="str">
        <f>Table_03[[#This Row],[Column2]]</f>
        <v>MaidSafeCoin</v>
      </c>
      <c r="B150" s="3">
        <f>Table_03[[#This Row],[Column5]]/100</f>
        <v>0.59</v>
      </c>
      <c r="C150">
        <f t="shared" si="4"/>
        <v>0.49604842777871194</v>
      </c>
    </row>
    <row r="151" spans="1:3" x14ac:dyDescent="0.25">
      <c r="A151" t="str">
        <f>Table_03[[#This Row],[Column2]]</f>
        <v>UTRUST</v>
      </c>
      <c r="B151" s="3">
        <f>Table_03[[#This Row],[Column5]]/100</f>
        <v>0.59</v>
      </c>
      <c r="C151">
        <f t="shared" si="4"/>
        <v>0.49604842777871194</v>
      </c>
    </row>
  </sheetData>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22D46-35A9-4CDE-9E22-A559789FF11B}">
  <dimension ref="A1:C6"/>
  <sheetViews>
    <sheetView workbookViewId="0">
      <selection activeCell="C4" sqref="C4"/>
    </sheetView>
  </sheetViews>
  <sheetFormatPr defaultRowHeight="15" x14ac:dyDescent="0.25"/>
  <cols>
    <col min="1" max="1" width="18.5703125" bestFit="1" customWidth="1"/>
    <col min="2" max="2" width="15" bestFit="1" customWidth="1"/>
    <col min="3" max="3" width="14.140625" bestFit="1" customWidth="1"/>
  </cols>
  <sheetData>
    <row r="1" spans="1:3" x14ac:dyDescent="0.25">
      <c r="A1" t="s">
        <v>1</v>
      </c>
      <c r="B1" t="s">
        <v>304</v>
      </c>
      <c r="C1" t="s">
        <v>305</v>
      </c>
    </row>
    <row r="2" spans="1:3" x14ac:dyDescent="0.25">
      <c r="A2" s="3" t="s">
        <v>306</v>
      </c>
      <c r="B2">
        <v>1</v>
      </c>
      <c r="C2">
        <v>1</v>
      </c>
    </row>
    <row r="3" spans="1:3" x14ac:dyDescent="0.25">
      <c r="A3" s="3" t="s">
        <v>307</v>
      </c>
      <c r="B3">
        <v>0.71960000000000002</v>
      </c>
      <c r="C3">
        <v>1.3896999999999999</v>
      </c>
    </row>
    <row r="4" spans="1:3" x14ac:dyDescent="0.25">
      <c r="A4" s="3" t="s">
        <v>10</v>
      </c>
      <c r="B4">
        <v>0.8407</v>
      </c>
      <c r="C4">
        <v>1.1894</v>
      </c>
    </row>
    <row r="5" spans="1:3" x14ac:dyDescent="0.25">
      <c r="A5" s="3" t="s">
        <v>308</v>
      </c>
      <c r="B5">
        <v>108.633</v>
      </c>
      <c r="C5">
        <v>9.1999999999999998E-3</v>
      </c>
    </row>
    <row r="6" spans="1:3" x14ac:dyDescent="0.25">
      <c r="A6" s="3" t="s">
        <v>309</v>
      </c>
      <c r="B6">
        <v>0.9345</v>
      </c>
      <c r="C6">
        <v>1.0701000000000001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b a a c a 2 9 - 5 5 9 c - 4 c f f - 9 a 7 2 - f f d 1 1 f a 6 2 a 4 6 "   x m l n s = " h t t p : / / s c h e m a s . m i c r o s o f t . c o m / D a t a M a s h u p " > A A A A A M A E A A B Q S w M E F A A C A A g A U G B x U g K r x z 2 j A A A A 9 Q A A A B I A H A B D b 2 5 m a W c v U G F j a 2 F n Z S 5 4 b W w g o h g A K K A U A A A A A A A A A A A A A A A A A A A A A A A A A A A A h Y + x D o I w G I R f h X S n L e h A y E 8 Z X M G Y m B j X p l R s h B 9 D i + X d H H w k X 0 G M o m 6 O d 9 9 d c n e / 3 i A f 2 y a 4 6 N 6 a D j M S U U 4 C j a q r D N Y Z G d w h T E g u Y C P V S d Y 6 m M J o 0 9 G a j B y d O 6 e M e e + p X 9 C u r 1 n M e c T 2 Z b F V R 9 3 K 0 K B 1 E p U m n 1 b 1 v 0 U E 7 F 5 j R E y T J U 3 4 N A n Y 7 E F p 8 M v j i T 3 p j w m r o X F D r w U 2 4 b o A N k t g 7 w v i A V B L A w Q U A A I A C A B Q Y H F 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G B x U r 8 w W v G 7 A Q A A U g U A A B M A H A B G b 3 J t d W x h c y 9 T Z W N 0 a W 9 u M S 5 t I K I Y A C i g F A A A A A A A A A A A A A A A A A A A A A A A A A A A A N V U 2 2 r b Q B B 9 N / g f F h W C D L b W z q 0 3 R E n j B v o W a p s 8 l F L W q 6 m z 9 V 7 M 7 C i K a / z v 3 b V s 7 C S o J Y E + V A / S 6 p y Z n Z k z O + t B k n K W j e r v 4 H 2 7 1 W 7 5 W 4 F Q s K G T p Q F L L G c a q N 1 i 4 f m I w T h n N z D N r s U M 0 r i 4 d J a C m U + T W 6 K F f 8 d 5 V V X Z P W T S G S 5 L R L B y K Z 2 9 A y R A v l 3 x D x f G l Z b y w d E V O p N P R s O j s c s / T b 4 k n U 6 3 j j Y U J P o h X I y 6 6 q + / x v 9 v 7 Z a y B / R h x q + S s Z h q Y H 2 W H n e S 5 + d t B M 6 B f D Y t v b L g w 8 u r A v B B I b 1 9 J a V V B E X P k y D w v c J p L f A 7 l O j + U s G W C 9 k u F 8 B m U K m f v 9 S s i A l v 8 s / G K K z / 4 d B c O l 0 a G 8 1 8 u t m q u 1 o l N T h I u o y i P 8 E 9 r b t s h x 8 3 4 C c N + O k D f N 3 Z y / s k v w a p T 1 4 i d T w i h K J Q d n a n o N p I v J W f S 1 w u y G 0 F V + D 5 A p U M C g u t + f 8 r 7 R 4 / C / h n S + e n W Q x / Q J w 3 O L x u w N 8 0 4 G 8 D f g 0 o g + S h A 3 W U Z 3 T 2 R n k P e u 4 A P b s w g G o u g m g Q L o R 4 w l k a R v W l L a / 2 W 2 d W 8 3 p m e v 9 + Z p 4 I N W C h i u A 8 C T P s d 6 w t z R R w x w c m G o y G j + g / K / k b U E s B A i 0 A F A A C A A g A U G B x U g K r x z 2 j A A A A 9 Q A A A B I A A A A A A A A A A A A A A A A A A A A A A E N v b m Z p Z y 9 Q Y W N r Y W d l L n h t b F B L A Q I t A B Q A A g A I A F B g c V I P y u m r p A A A A O k A A A A T A A A A A A A A A A A A A A A A A O 8 A A A B b Q 2 9 u d G V u d F 9 U e X B l c 1 0 u e G 1 s U E s B A i 0 A F A A C A A g A U G B x U r 8 w W v G 7 A Q A A U g U A A B M A A A A A A A A A A A A A A A A A 4 A E A A E Z v c m 1 1 b G F z L 1 N l Y 3 R p b 2 4 x L m 1 Q S w U G A A A A A A M A A w D C A A A A 6 A 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M C Y A A A A A A A A O J 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G 9 j d W 1 l b n 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I i A v P j x F b n R y e S B U e X B l P S J G a W x s R X J y b 3 J D b 2 R l I i B W Y W x 1 Z T 0 i c 1 V u a 2 5 v d 2 4 i I C 8 + P E V u d H J 5 I F R 5 c G U 9 I k Z p b G x F c n J v c k N v d W 5 0 I i B W Y W x 1 Z T 0 i b D A i I C 8 + P E V u d H J 5 I F R 5 c G U 9 I k Z p b G x M Y X N 0 V X B k Y X R l Z C I g V m F s d W U 9 I m Q y M D I x L T A x L T I 4 V D E z O j U 0 O j E 2 L j I 4 N D U 3 M j J a I i A v P j x F b n R y e S B U e X B l P S J G a W x s Q 2 9 s d W 1 u V H l w Z X M i I F Z h b H V l P S J z Q m d Z R y I g L z 4 8 R W 5 0 c n k g V H l w Z T 0 i R m l s b E N v b H V t b k 5 h b W V z I i B W Y W x 1 Z T 0 i c 1 s m c X V v d D t L a W 5 k J n F 1 b 3 Q 7 L C Z x d W 9 0 O 0 5 h b W U m c X V v d D s s J n F 1 b 3 Q 7 V G V 4 d C Z x d W 9 0 O 1 0 i I C 8 + P E V u d H J 5 I F R 5 c G U 9 I k Z p b G x T d G F 0 d X M i I F Z h b H V l P S J z Q 2 9 t c G x l d G U i I C 8 + P E V u d H J 5 I F R 5 c G U 9 I l J l b G F 0 a W 9 u c 2 h p c E l u Z m 9 D b 2 5 0 Y W l u Z X I i I F Z h b H V l P S J z e y Z x d W 9 0 O 2 N v b H V t b k N v d W 5 0 J n F 1 b 3 Q 7 O j M s J n F 1 b 3 Q 7 a 2 V 5 Q 2 9 s d W 1 u T m F t Z X M m c X V v d D s 6 W 1 0 s J n F 1 b 3 Q 7 c X V l c n l S Z W x h d G l v b n N o a X B z J n F 1 b 3 Q 7 O l t d L C Z x d W 9 0 O 2 N v b H V t b k l k Z W 5 0 a X R p Z X M m c X V v d D s 6 W y Z x d W 9 0 O 1 N l Y 3 R p b 2 4 x L 0 R v Y 3 V t Z W 5 0 L 0 R h d G E w L n t L a W 5 k L D B 9 J n F 1 b 3 Q 7 L C Z x d W 9 0 O 1 N l Y 3 R p b 2 4 x L 0 R v Y 3 V t Z W 5 0 L 0 R h d G E w L n t O Y W 1 l L D F 9 J n F 1 b 3 Q 7 L C Z x d W 9 0 O 1 N l Y 3 R p b 2 4 x L 0 R v Y 3 V t Z W 5 0 L 0 R h d G E w L n t U Z X h 0 L D N 9 J n F 1 b 3 Q 7 X S w m c X V v d D t D b 2 x 1 b W 5 D b 3 V u d C Z x d W 9 0 O z o z L C Z x d W 9 0 O 0 t l e U N v b H V t b k 5 h b W V z J n F 1 b 3 Q 7 O l t d L C Z x d W 9 0 O 0 N v b H V t b k l k Z W 5 0 a X R p Z X M m c X V v d D s 6 W y Z x d W 9 0 O 1 N l Y 3 R p b 2 4 x L 0 R v Y 3 V t Z W 5 0 L 0 R h d G E w L n t L a W 5 k L D B 9 J n F 1 b 3 Q 7 L C Z x d W 9 0 O 1 N l Y 3 R p b 2 4 x L 0 R v Y 3 V t Z W 5 0 L 0 R h d G E w L n t O Y W 1 l L D F 9 J n F 1 b 3 Q 7 L C Z x d W 9 0 O 1 N l Y 3 R p b 2 4 x L 0 R v Y 3 V t Z W 5 0 L 0 R h d G E w L n t U Z X h 0 L D N 9 J n F 1 b 3 Q 7 X S w m c X V v d D t S Z W x h d G l v b n N o a X B J b m Z v J n F 1 b 3 Q 7 O l t d f S I g L z 4 8 L 1 N 0 Y W J s Z U V u d H J p Z X M + P C 9 J d G V t P j x J d G V t P j x J d G V t T G 9 j Y X R p b 2 4 + P E l 0 Z W 1 U e X B l P k Z v c m 1 1 b G E 8 L 0 l 0 Z W 1 U e X B l P j x J d G V t U G F 0 a D 5 T Z W N 0 a W 9 u M S 9 E b 2 N 1 b W V u d C 9 C c m 9 u P C 9 J d G V t U G F 0 a D 4 8 L 0 l 0 Z W 1 M b 2 N h d G l v b j 4 8 U 3 R h Y m x l R W 5 0 c m l l c y A v P j w v S X R l b T 4 8 S X R l b T 4 8 S X R l b U x v Y 2 F 0 a W 9 u P j x J d G V t V H l w Z T 5 G b 3 J t d W x h P C 9 J d G V t V H l w Z T 4 8 S X R l b V B h d G g + U 2 V j d G l v b j E v R G 9 j d W 1 l b n Q v R G F 0 Y T A 8 L 0 l 0 Z W 1 Q Y X R o P j w v S X R l b U x v Y 2 F 0 a W 9 u P j x T d G F i b G V F b n R y a W V z I C 8 + P C 9 J d G V t P j x J d G V t P j x J d G V t T G 9 j Y X R p b 2 4 + P E l 0 Z W 1 U e X B l P k Z v c m 1 1 b G E 8 L 0 l 0 Z W 1 U e X B l P j x J d G V t U G F 0 a D 5 T Z W N 0 a W 9 u M S 9 U Y W J s Z S U y M D A 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U 3 R h d H V z I i B W Y W x 1 Z T 0 i c 0 N v b X B s Z X R l I i A v P j x F b n R y e S B U e X B l P S J G a W x s Q 2 9 s d W 1 u T m F t Z X M i I F Z h b H V l P S J z W y Z x d W 9 0 O 0 N v b H V t b j E m c X V v d D s s J n F 1 b 3 Q 7 Q 2 9 s d W 1 u M i Z x d W 9 0 O y w m c X V v d D t D b 2 x 1 b W 4 z J n F 1 b 3 Q 7 L C Z x d W 9 0 O 0 N v b H V t b j Q m c X V v d D t d I i A v P j x F b n R y e S B U e X B l P S J G a W x s Q 2 9 s d W 1 u V H l w Z X M i I F Z h b H V l P S J z Q m d Z R 0 J n P T 0 i I C 8 + P E V u d H J 5 I F R 5 c G U 9 I k Z p b G x M Y X N 0 V X B k Y X R l Z C I g V m F s d W U 9 I m Q y M D I x L T A z L T A 0 V D E x O j M 0 O j M 3 L j Q w N z Y 3 M j h a I i A v P j x F b n R y e S B U e X B l P S J G a W x s R X J y b 3 J D b 3 V u d C I g V m F s d W U 9 I m w w I i A v P j x F b n R y e S B U e X B l P S J G a W x s R X J y b 3 J D b 2 R l I i B W Y W x 1 Z T 0 i c 1 V u a 2 5 v d 2 4 i I C 8 + P E V u d H J 5 I F R 5 c G U 9 I k Z p b G x D b 3 V u d C I g V m F s d W U 9 I m w z I i A v P j x F b n R y e S B U e X B l P S J B Z G R l Z F R v R G F 0 Y U 1 v Z G V s I i B W Y W x 1 Z T 0 i b D A i I C 8 + P E V u d H J 5 I F R 5 c G U 9 I l F 1 Z X J 5 S U Q i I F Z h b H V l P S J z M D M z O T E w N j g t N D A z Z i 0 0 N D l l L T k 5 N z U t N T c w M 2 Q 5 N G J k N T A 5 I i A v P j x F b n R y e S B U e X B l P S J S Z W x h d G l v b n N o a X B J b m Z v Q 2 9 u d G F p b m V y I i B W Y W x 1 Z T 0 i c 3 s m c X V v d D t j b 2 x 1 b W 5 D b 3 V u d C Z x d W 9 0 O z o 0 L C Z x d W 9 0 O 2 t l e U N v b H V t b k 5 h b W V z J n F 1 b 3 Q 7 O l t d L C Z x d W 9 0 O 3 F 1 Z X J 5 U m V s Y X R p b 2 5 z a G l w c y Z x d W 9 0 O z p b X S w m c X V v d D t j b 2 x 1 b W 5 J Z G V u d G l 0 a W V z J n F 1 b 3 Q 7 O l s m c X V v d D t T Z W N 0 a W 9 u M S 9 U Y W J s Z S A w I C g y K S 9 U e X B l I G d l d 2 l q e m l n Z C 5 7 Q 2 9 s d W 1 u M S w w f S Z x d W 9 0 O y w m c X V v d D t T Z W N 0 a W 9 u M S 9 U Y W J s Z S A w I C g y K S 9 U e X B l I G d l d 2 l q e m l n Z C 5 7 Q 2 9 s d W 1 u M i w x f S Z x d W 9 0 O y w m c X V v d D t T Z W N 0 a W 9 u M S 9 U Y W J s Z S A w I C g y K S 9 U e X B l I G d l d 2 l q e m l n Z C 5 7 Q 2 9 s d W 1 u M y w y f S Z x d W 9 0 O y w m c X V v d D t T Z W N 0 a W 9 u M S 9 U Y W J s Z S A w I C g y K S 9 U e X B l I G d l d 2 l q e m l n Z C 5 7 Q 2 9 s d W 1 u N C w z f S Z x d W 9 0 O 1 0 s J n F 1 b 3 Q 7 Q 2 9 s d W 1 u Q 2 9 1 b n Q m c X V v d D s 6 N C w m c X V v d D t L Z X l D b 2 x 1 b W 5 O Y W 1 l c y Z x d W 9 0 O z p b X S w m c X V v d D t D b 2 x 1 b W 5 J Z G V u d G l 0 a W V z J n F 1 b 3 Q 7 O l s m c X V v d D t T Z W N 0 a W 9 u M S 9 U Y W J s Z S A w I C g y K S 9 U e X B l I G d l d 2 l q e m l n Z C 5 7 Q 2 9 s d W 1 u M S w w f S Z x d W 9 0 O y w m c X V v d D t T Z W N 0 a W 9 u M S 9 U Y W J s Z S A w I C g y K S 9 U e X B l I G d l d 2 l q e m l n Z C 5 7 Q 2 9 s d W 1 u M i w x f S Z x d W 9 0 O y w m c X V v d D t T Z W N 0 a W 9 u M S 9 U Y W J s Z S A w I C g y K S 9 U e X B l I G d l d 2 l q e m l n Z C 5 7 Q 2 9 s d W 1 u M y w y f S Z x d W 9 0 O y w m c X V v d D t T Z W N 0 a W 9 u M S 9 U Y W J s Z S A w I C g y K S 9 U e X B l I G d l d 2 l q e m l n Z C 5 7 Q 2 9 s d W 1 u N C w z f S Z x d W 9 0 O 1 0 s J n F 1 b 3 Q 7 U m V s Y X R p b 2 5 z a G l w S W 5 m b y Z x d W 9 0 O z p b X X 0 i I C 8 + P C 9 T d G F i b G V F b n R y a W V z P j w v S X R l b T 4 8 S X R l b T 4 8 S X R l b U x v Y 2 F 0 a W 9 u P j x J d G V t V H l w Z T 5 G b 3 J t d W x h P C 9 J d G V t V H l w Z T 4 8 S X R l b V B h d G g + U 2 V j d G l v b j E v V G F i b G U l M j A w J T I w K D I p L 0 J y b 2 4 8 L 0 l 0 Z W 1 Q Y X R o P j w v S X R l b U x v Y 2 F 0 a W 9 u P j x T d G F i b G V F b n R y a W V z I C 8 + P C 9 J d G V t P j x J d G V t P j x J d G V t T G 9 j Y X R p b 2 4 + P E l 0 Z W 1 U e X B l P k Z v c m 1 1 b G E 8 L 0 l 0 Z W 1 U e X B l P j x J d G V t U G F 0 a D 5 T Z W N 0 a W 9 u M S 9 U Y W J s Z S U y M D A l M j A o M i k v R G F 0 Y T A 8 L 0 l 0 Z W 1 Q Y X R o P j w v S X R l b U x v Y 2 F 0 a W 9 u P j x T d G F i b G V F b n R y a W V z I C 8 + P C 9 J d G V t P j x J d G V t P j x J d G V t T G 9 j Y X R p b 2 4 + P E l 0 Z W 1 U e X B l P k Z v c m 1 1 b G E 8 L 0 l 0 Z W 1 U e X B l P j x J d G V t U G F 0 a D 5 T Z W N 0 a W 9 u M S 9 U Y W J s Z S U y M D A l M j A o M i k v V H l w Z S U y M G d l d 2 l q e m l n Z D w v S X R l b V B h d G g + P C 9 J d G V t T G 9 j Y X R p b 2 4 + P F N 0 Y W J s Z U V u d H J p Z X M g L z 4 8 L 0 l 0 Z W 0 + P E l 0 Z W 0 + P E l 0 Z W 1 M b 2 N h d G l v b j 4 8 S X R l b V R 5 c G U + R m 9 y b X V s Y T w v S X R l b V R 5 c G U + P E l 0 Z W 1 Q Y X R o P l N l Y 3 R p b 2 4 x L 1 R h Y m x l J T I w M C U y M C g z 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R h Y m x l X z A z I i A v P j x F b n R y e S B U e X B l P S J G a W x s Z W R D b 2 1 w b G V 0 Z V J l c 3 V s d F R v V 2 9 y a 3 N o Z W V 0 I i B W Y W x 1 Z T 0 i b D E i I C 8 + P E V u d H J 5 I F R 5 c G U 9 I k Z p b G x F c n J v c k N v d W 5 0 I i B W Y W x 1 Z T 0 i b D A i I C 8 + P E V u d H J 5 I F R 5 c G U 9 I l F 1 Z X J 5 S U Q i I F Z h b H V l P S J z M D I x Y j k y M z I t M G N k O S 0 0 O T A w L T g 1 N W I t O G Q x M D g x Y j M y O T k 4 I i A v P j x F b n R y e S B U e X B l P S J G a W x s R X J y b 3 J D b 2 R l I i B W Y W x 1 Z T 0 i c 1 V u a 2 5 v d 2 4 i I C 8 + P E V u d H J 5 I F R 5 c G U 9 I k Z p b G x M Y X N 0 V X B k Y X R l Z C I g V m F s d W U 9 I m Q y M D I x L T A z L T E 3 V D E x O j A y O j M y L j M 3 N T U 4 O T R a I i A v P j x F b n R y e S B U e X B l P S J G a W x s Q 2 9 1 b n Q i I F Z h b H V l P S J s M T U w I i A v P j x F b n R y e S B U e X B l P S J G a W x s Q 2 9 s d W 1 u V H l w Z X M i I F Z h b H V l P S J z Q m d Z R 0 J n T U d C Z 1 l F I i A v P j x F b n R y e S B U e X B l P S J B Z G R l Z F R v R G F 0 Y U 1 v Z G V s I i B W Y W x 1 Z T 0 i b D A 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U Y W J s Z S A w I C g z K S 9 U e X B l I G d l d 2 l q e m l n Z C 5 7 Q 2 9 s d W 1 u M S w w f S Z x d W 9 0 O y w m c X V v d D t T Z W N 0 a W 9 u M S 9 U Y W J s Z S A w I C g z K S 9 U e X B l I G d l d 2 l q e m l n Z C 5 7 Q 2 9 s d W 1 u M i w x f S Z x d W 9 0 O y w m c X V v d D t T Z W N 0 a W 9 u M S 9 U Y W J s Z S A w I C g z K S 9 U e X B l I G d l d 2 l q e m l n Z C 5 7 Q 2 9 s d W 1 u M y w y f S Z x d W 9 0 O y w m c X V v d D t T Z W N 0 a W 9 u M S 9 U Y W J s Z S A w I C g z K S 9 U e X B l I G d l d 2 l q e m l n Z C 5 7 Q 2 9 s d W 1 u N C w z f S Z x d W 9 0 O y w m c X V v d D t T Z W N 0 a W 9 u M S 9 U Y W J s Z S A w I C g z K S 9 U e X B l I G d l d 2 l q e m l n Z C 5 7 Q 2 9 s d W 1 u N S w 0 f S Z x d W 9 0 O y w m c X V v d D t T Z W N 0 a W 9 u M S 9 U Y W J s Z S A w I C g z K S 9 U e X B l I G d l d 2 l q e m l n Z C 5 7 Q 2 9 s d W 1 u N i w 1 f S Z x d W 9 0 O y w m c X V v d D t T Z W N 0 a W 9 u M S 9 U Y W J s Z S A w I C g z K S 9 U e X B l I G d l d 2 l q e m l n Z C 5 7 Q 2 9 s d W 1 u N y w 2 f S Z x d W 9 0 O y w m c X V v d D t T Z W N 0 a W 9 u M S 9 U Y W J s Z S A w I C g z K S 9 U e X B l I G d l d 2 l q e m l n Z C 5 7 Q 2 9 s d W 1 u O C w 3 f S Z x d W 9 0 O y w m c X V v d D t T Z W N 0 a W 9 u M S 9 U Y W J s Z S A w I C g z K S 9 U e X B l I G d l d 2 l q e m l n Z C 5 7 Q 2 9 s d W 1 u O S w 4 f S Z x d W 9 0 O 1 0 s J n F 1 b 3 Q 7 Q 2 9 s d W 1 u Q 2 9 1 b n Q m c X V v d D s 6 O S w m c X V v d D t L Z X l D b 2 x 1 b W 5 O Y W 1 l c y Z x d W 9 0 O z p b X S w m c X V v d D t D b 2 x 1 b W 5 J Z G V u d G l 0 a W V z J n F 1 b 3 Q 7 O l s m c X V v d D t T Z W N 0 a W 9 u M S 9 U Y W J s Z S A w I C g z K S 9 U e X B l I G d l d 2 l q e m l n Z C 5 7 Q 2 9 s d W 1 u M S w w f S Z x d W 9 0 O y w m c X V v d D t T Z W N 0 a W 9 u M S 9 U Y W J s Z S A w I C g z K S 9 U e X B l I G d l d 2 l q e m l n Z C 5 7 Q 2 9 s d W 1 u M i w x f S Z x d W 9 0 O y w m c X V v d D t T Z W N 0 a W 9 u M S 9 U Y W J s Z S A w I C g z K S 9 U e X B l I G d l d 2 l q e m l n Z C 5 7 Q 2 9 s d W 1 u M y w y f S Z x d W 9 0 O y w m c X V v d D t T Z W N 0 a W 9 u M S 9 U Y W J s Z S A w I C g z K S 9 U e X B l I G d l d 2 l q e m l n Z C 5 7 Q 2 9 s d W 1 u N C w z f S Z x d W 9 0 O y w m c X V v d D t T Z W N 0 a W 9 u M S 9 U Y W J s Z S A w I C g z K S 9 U e X B l I G d l d 2 l q e m l n Z C 5 7 Q 2 9 s d W 1 u N S w 0 f S Z x d W 9 0 O y w m c X V v d D t T Z W N 0 a W 9 u M S 9 U Y W J s Z S A w I C g z K S 9 U e X B l I G d l d 2 l q e m l n Z C 5 7 Q 2 9 s d W 1 u N i w 1 f S Z x d W 9 0 O y w m c X V v d D t T Z W N 0 a W 9 u M S 9 U Y W J s Z S A w I C g z K S 9 U e X B l I G d l d 2 l q e m l n Z C 5 7 Q 2 9 s d W 1 u N y w 2 f S Z x d W 9 0 O y w m c X V v d D t T Z W N 0 a W 9 u M S 9 U Y W J s Z S A w I C g z K S 9 U e X B l I G d l d 2 l q e m l n Z C 5 7 Q 2 9 s d W 1 u O C w 3 f S Z x d W 9 0 O y w m c X V v d D t T Z W N 0 a W 9 u M S 9 U Y W J s Z S A w I C g z K S 9 U e X B l I G d l d 2 l q e m l n Z C 5 7 Q 2 9 s d W 1 u O S w 4 f S Z x d W 9 0 O 1 0 s J n F 1 b 3 Q 7 U m V s Y X R p b 2 5 z a G l w S W 5 m b y Z x d W 9 0 O z p b X X 0 i I C 8 + P C 9 T d G F i b G V F b n R y a W V z P j w v S X R l b T 4 8 S X R l b T 4 8 S X R l b U x v Y 2 F 0 a W 9 u P j x J d G V t V H l w Z T 5 G b 3 J t d W x h P C 9 J d G V t V H l w Z T 4 8 S X R l b V B h d G g + U 2 V j d G l v b j E v V G F i b G U l M j A w J T I w K D M p L 0 J y b 2 4 8 L 0 l 0 Z W 1 Q Y X R o P j w v S X R l b U x v Y 2 F 0 a W 9 u P j x T d G F i b G V F b n R y a W V z I C 8 + P C 9 J d G V t P j x J d G V t P j x J d G V t T G 9 j Y X R p b 2 4 + P E l 0 Z W 1 U e X B l P k Z v c m 1 1 b G E 8 L 0 l 0 Z W 1 U e X B l P j x J d G V t U G F 0 a D 5 T Z W N 0 a W 9 u M S 9 U Y W J s Z S U y M D A l M j A o M y k v R G F 0 Y T A 8 L 0 l 0 Z W 1 Q Y X R o P j w v S X R l b U x v Y 2 F 0 a W 9 u P j x T d G F i b G V F b n R y a W V z I C 8 + P C 9 J d G V t P j x J d G V t P j x J d G V t T G 9 j Y X R p b 2 4 + P E l 0 Z W 1 U e X B l P k Z v c m 1 1 b G E 8 L 0 l 0 Z W 1 U e X B l P j x J d G V t U G F 0 a D 5 T Z W N 0 a W 9 u M S 9 U Y W J s Z S U y M D A l M j A o M y k v V H l w Z S U y M G d l d 2 l q e m l n Z D w v S X R l b V B h d G g + P C 9 J d G V t T G 9 j Y X R p b 2 4 + P F N 0 Y W J s Z U V u d H J p Z X M g L z 4 8 L 0 l 0 Z W 0 + P E l 0 Z W 0 + P E l 0 Z W 1 M b 2 N h d G l v b j 4 8 S X R l b V R 5 c G U + R m 9 y b X V s Y T w v S X R l b V R 5 c G U + P E l 0 Z W 1 Q Y X R o P l N l Y 3 R p b 2 4 x L 1 d p c 3 N l b G t v Z X J z J T I w Q W 1 l c m l r Y W F u c 2 U l M j B E b 2 x s Y X I l M j A o V V N E K T w v S X R l b V B h d G g + P C 9 J d G V t T G 9 j Y X R p b 2 4 + P F N 0 Y W J s Z U V u d H J p Z X M + P E V u d H J 5 I F R 5 c G U 9 I k l z U H J p d m F 0 Z S I g V m F s d W U 9 I m w w 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1 d p c 3 N l b G t v Z X J z X 0 F t Z X J p a 2 F h b n N l X 0 R v b G x h c l 9 f V V N E I i A v P j x F b n R y e S B U e X B l P S J G a W x s Z W R D b 2 1 w b G V 0 Z V J l c 3 V s d F R v V 2 9 y a 3 N o Z W V 0 I i B W Y W x 1 Z T 0 i b D E i I C 8 + P E V u d H J 5 I F R 5 c G U 9 I k F k Z G V k V G 9 E Y X R h T W 9 k Z W w i I F Z h b H V l P S J s M C I g L z 4 8 R W 5 0 c n k g V H l w Z T 0 i R m l s b E N v d W 5 0 I i B W Y W x 1 Z T 0 i b D U i I C 8 + P E V u d H J 5 I F R 5 c G U 9 I k Z p b G x F c n J v c k N v Z G U i I F Z h b H V l P S J z V W 5 r b m 9 3 b i I g L z 4 8 R W 5 0 c n k g V H l w Z T 0 i R m l s b E V y c m 9 y Q 2 9 1 b n Q i I F Z h b H V l P S J s M C I g L z 4 8 R W 5 0 c n k g V H l w Z T 0 i R m l s b E x h c 3 R V c G R h d G V k I i B W Y W x 1 Z T 0 i Z D I w M j E t M D M t M D l U M D k 6 M D Y 6 N T E u M z c x M j E y N 1 o i I C 8 + P E V u d H J 5 I F R 5 c G U 9 I k Z p b G x D b 2 x 1 b W 5 U e X B l c y I g V m F s d W U 9 I n N C Z 1 V G I i A v P j x F b n R y e S B U e X B l P S J G a W x s Q 2 9 s d W 1 u T m F t Z X M i I F Z h b H V l P S J z W y Z x d W 9 0 O 0 N v b H V t b j E m c X V v d D s s J n F 1 b 3 Q 7 M S B V U 0 Q g P S B V b m l 0 c y Z x d W 9 0 O y w m c X V v d D s x I F V u a X Q g P S B V U 0 Q m c X V v d D t d 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X a X N z Z W x r b 2 V y c y B B b W V y a W t h Y W 5 z Z S B E b 2 x s Y X I g K F V T R C k v V H l w Z S B n Z X d p a n p p Z 2 Q u e y w w f S Z x d W 9 0 O y w m c X V v d D t T Z W N 0 a W 9 u M S 9 X a X N z Z W x r b 2 V y c y B B b W V y a W t h Y W 5 z Z S B E b 2 x s Y X I g K F V T R C k v V H l w Z S B n Z X d p a n p p Z 2 Q u e z E g V V N E I D 0 g V W 5 p d H M s M X 0 m c X V v d D s s J n F 1 b 3 Q 7 U 2 V j d G l v b j E v V 2 l z c 2 V s a 2 9 l c n M g Q W 1 l c m l r Y W F u c 2 U g R G 9 s b G F y I C h V U 0 Q p L 1 R 5 c G U g Z 2 V 3 a W p 6 a W d k L n s x I F V u a X Q g P S B V U 0 Q s M n 0 m c X V v d D t d L C Z x d W 9 0 O 0 N v b H V t b k N v d W 5 0 J n F 1 b 3 Q 7 O j M s J n F 1 b 3 Q 7 S 2 V 5 Q 2 9 s d W 1 u T m F t Z X M m c X V v d D s 6 W 1 0 s J n F 1 b 3 Q 7 Q 2 9 s d W 1 u S W R l b n R p d G l l c y Z x d W 9 0 O z p b J n F 1 b 3 Q 7 U 2 V j d G l v b j E v V 2 l z c 2 V s a 2 9 l c n M g Q W 1 l c m l r Y W F u c 2 U g R G 9 s b G F y I C h V U 0 Q p L 1 R 5 c G U g Z 2 V 3 a W p 6 a W d k L n s s M H 0 m c X V v d D s s J n F 1 b 3 Q 7 U 2 V j d G l v b j E v V 2 l z c 2 V s a 2 9 l c n M g Q W 1 l c m l r Y W F u c 2 U g R G 9 s b G F y I C h V U 0 Q p L 1 R 5 c G U g Z 2 V 3 a W p 6 a W d k L n s x I F V T R C A 9 I F V u a X R z L D F 9 J n F 1 b 3 Q 7 L C Z x d W 9 0 O 1 N l Y 3 R p b 2 4 x L 1 d p c 3 N l b G t v Z X J z I E F t Z X J p a 2 F h b n N l I E R v b G x h c i A o V V N E K S 9 U e X B l I G d l d 2 l q e m l n Z C 5 7 M S B V b m l 0 I D 0 g V V N E L D J 9 J n F 1 b 3 Q 7 X S w m c X V v d D t S Z W x h d G l v b n N o a X B J b m Z v J n F 1 b 3 Q 7 O l t d f S I g L z 4 8 L 1 N 0 Y W J s Z U V u d H J p Z X M + P C 9 J d G V t P j x J d G V t P j x J d G V t T G 9 j Y X R p b 2 4 + P E l 0 Z W 1 U e X B l P k Z v c m 1 1 b G E 8 L 0 l 0 Z W 1 U e X B l P j x J d G V t U G F 0 a D 5 T Z W N 0 a W 9 u M S 9 X a X N z Z W x r b 2 V y c y U y M E F t Z X J p a 2 F h b n N l J T I w R G 9 s b G F y J T I w K F V T R C k v Q n J v b j w v S X R l b V B h d G g + P C 9 J d G V t T G 9 j Y X R p b 2 4 + P F N 0 Y W J s Z U V u d H J p Z X M g L z 4 8 L 0 l 0 Z W 0 + P E l 0 Z W 0 + P E l 0 Z W 1 M b 2 N h d G l v b j 4 8 S X R l b V R 5 c G U + R m 9 y b X V s Y T w v S X R l b V R 5 c G U + P E l 0 Z W 1 Q Y X R o P l N l Y 3 R p b 2 4 x L 1 d p c 3 N l b G t v Z X J z J T I w Q W 1 l c m l r Y W F u c 2 U l M j B E b 2 x s Y X I l M j A o V V N E K S 9 E Y X R h M D w v S X R l b V B h d G g + P C 9 J d G V t T G 9 j Y X R p b 2 4 + P F N 0 Y W J s Z U V u d H J p Z X M g L z 4 8 L 0 l 0 Z W 0 + P E l 0 Z W 0 + P E l 0 Z W 1 M b 2 N h d G l v b j 4 8 S X R l b V R 5 c G U + R m 9 y b X V s Y T w v S X R l b V R 5 c G U + P E l 0 Z W 1 Q Y X R o P l N l Y 3 R p b 2 4 x L 1 d p c 3 N l b G t v Z X J z J T I w Q W 1 l c m l r Y W F u c 2 U l M j B E b 2 x s Y X I l M j A o V V N E K S 9 U e X B l J T I w Z 2 V 3 a W p 6 a W d k P C 9 J d G V t U G F 0 a D 4 8 L 0 l 0 Z W 1 M b 2 N h d G l v b j 4 8 U 3 R h Y m x l R W 5 0 c m l l c y A v P j w v S X R l b T 4 8 L 0 l 0 Z W 1 z P j w v T G 9 j Y W x Q Y W N r Y W d l T W V 0 Y W R h d G F G a W x l P h Y A A A B Q S w U G A A A A A A A A A A A A A A A A A A A A A A A A J g E A A A E A A A D Q j J 3 f A R X R E Y x 6 A M B P w p f r A Q A A A J U G o o w L N 8 l B t 2 b X h 0 9 m b a 4 A A A A A A g A A A A A A E G Y A A A A B A A A g A A A A r + 4 i o W A K g C g W y A R Y o u Y o l i n q K v n V s e 6 G Z a t g / f B y 1 + o A A A A A D o A A A A A C A A A g A A A A s t o M X g 3 X D D 2 y M a b k V Z u 5 g 3 t U A 5 i P 9 F R V x w M P w t y Q Y f Z Q A A A A G n 3 o o t j G 6 X C m O j 4 q 9 e e U W W U W v e E C I O T Y v q h v H 0 t V 5 b Z m J y H C p j I V 0 X J H O Q U u h E y 7 v Q y Z i D p w j y R y J h o 0 U J c G J M 8 v z + Z 2 v g c G O / r i X m o c E E x A A A A A L a 7 s S 6 p n V 9 m O e S V 5 D Y Z G y B h g y A u L J M O x H u I z P I Z D T X O I j q R 9 U Z o 3 n M P i Y e s T I 8 D / t L z 4 L F d + v b g d J a T V P Q L Y E g = = < / D a t a M a s h u p > 
</file>

<file path=customXml/itemProps1.xml><?xml version="1.0" encoding="utf-8"?>
<ds:datastoreItem xmlns:ds="http://schemas.openxmlformats.org/officeDocument/2006/customXml" ds:itemID="{E086AE96-9C37-4F23-A998-893CB443BBF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Crypto</vt:lpstr>
      <vt:lpstr>Watchlist</vt:lpstr>
      <vt:lpstr>import_koersen</vt:lpstr>
      <vt:lpstr>Kopie_import</vt:lpstr>
      <vt:lpstr>Dollar2Euro</vt:lpstr>
      <vt:lpstr>Euro_koers</vt:lpstr>
    </vt:vector>
  </TitlesOfParts>
  <Company>Opleidingscentrum Waddinxveen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Bitcoin monitor - cryptovaluta bijhouden in Excel -</dc:title>
  <dc:subject>Crypto monitor</dc:subject>
  <dc:creator>Marco van Bemmelen | Opleidingscentrum</dc:creator>
  <dc:description>Automatische download van cryptowaarden in Excel</dc:description>
  <cp:lastModifiedBy>Marco van Bemmelen | Opleidingscentrum</cp:lastModifiedBy>
  <dcterms:created xsi:type="dcterms:W3CDTF">2020-03-12T16:14:12Z</dcterms:created>
  <dcterms:modified xsi:type="dcterms:W3CDTF">2021-03-17T11:02:46Z</dcterms:modified>
</cp:coreProperties>
</file>